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240" yWindow="80" windowWidth="25940" windowHeight="15600" activeTab="9"/>
  </bookViews>
  <sheets>
    <sheet name="Cl 5" sheetId="14" r:id="rId1"/>
    <sheet name="Cl 7 &amp; 8" sheetId="22" r:id="rId2"/>
    <sheet name="Cl 9" sheetId="13" r:id="rId3"/>
    <sheet name="Cl 10A" sheetId="12" r:id="rId4"/>
    <sheet name="Cl 10B" sheetId="16" r:id="rId5"/>
    <sheet name="Cl 10C" sheetId="21" r:id="rId6"/>
    <sheet name="Cl 17" sheetId="1" r:id="rId7"/>
    <sheet name="Cl 18" sheetId="2" r:id="rId8"/>
    <sheet name="Cl 19A" sheetId="10" r:id="rId9"/>
    <sheet name="Cl 19B" sheetId="23" r:id="rId10"/>
    <sheet name="Cl 20" sheetId="11" r:id="rId11"/>
    <sheet name="Cl 21" sheetId="26" r:id="rId12"/>
    <sheet name="Cl 22" sheetId="24" r:id="rId13"/>
    <sheet name="Cl 23 Sat" sheetId="15" r:id="rId14"/>
    <sheet name="Cl 23 Sun" sheetId="25" r:id="rId15"/>
    <sheet name="Cl 24" sheetId="3" r:id="rId16"/>
    <sheet name="Cl 25" sheetId="4" r:id="rId17"/>
    <sheet name="Cl 26" sheetId="5" r:id="rId18"/>
    <sheet name="Cl 24,25,26" sheetId="17" r:id="rId19"/>
    <sheet name="Cl 27" sheetId="6" r:id="rId20"/>
    <sheet name="Cl 28" sheetId="7" r:id="rId21"/>
    <sheet name="Cl 29" sheetId="8" r:id="rId22"/>
    <sheet name="Cl 30" sheetId="18" r:id="rId23"/>
    <sheet name="Cl 31F" sheetId="9" r:id="rId24"/>
    <sheet name="Cl 31S" sheetId="19" r:id="rId25"/>
    <sheet name="Cl 32" sheetId="20" r:id="rId26"/>
  </sheets>
  <definedNames>
    <definedName name="_xlnm.Print_Area" localSheetId="3">'Cl 10A'!$BT$7:$BW$15</definedName>
    <definedName name="_xlnm.Print_Area" localSheetId="4">'Cl 10B'!$BT$7:$BW$15</definedName>
    <definedName name="_xlnm.Print_Area" localSheetId="5">'Cl 10C'!$BT$7:$BW$15</definedName>
    <definedName name="_xlnm.Print_Area" localSheetId="6">'Cl 17'!$BL$7:$BP$27</definedName>
    <definedName name="_xlnm.Print_Area" localSheetId="7">'Cl 18'!$BI$7:$BM$48</definedName>
    <definedName name="_xlnm.Print_Area" localSheetId="8">'Cl 19A'!$BO$7:$BU$34</definedName>
    <definedName name="_xlnm.Print_Area" localSheetId="9">'Cl 19B'!$BO$7:$BU$34</definedName>
    <definedName name="_xlnm.Print_Area" localSheetId="10">'Cl 20'!$BX$7:$CD$13</definedName>
    <definedName name="_xlnm.Print_Area" localSheetId="11">'Cl 21'!$AE$7:$AK$39</definedName>
    <definedName name="_xlnm.Print_Area" localSheetId="12">'Cl 22'!$S$7:$Y$24</definedName>
    <definedName name="_xlnm.Print_Area" localSheetId="13">'Cl 23 Sat'!$S$7:$Y$18</definedName>
    <definedName name="_xlnm.Print_Area" localSheetId="14">'Cl 23 Sun'!$S$7:$Y$20</definedName>
    <definedName name="_xlnm.Print_Area" localSheetId="15">'Cl 24'!$P$7:$T$22</definedName>
    <definedName name="_xlnm.Print_Area" localSheetId="18">'Cl 24,25,26'!$P$7:$T$8</definedName>
    <definedName name="_xlnm.Print_Area" localSheetId="16">'Cl 25'!$P$7:$T$25</definedName>
    <definedName name="_xlnm.Print_Area" localSheetId="17">'Cl 26'!$P$7:$T$8</definedName>
    <definedName name="_xlnm.Print_Area" localSheetId="19">'Cl 27'!$P$7:$T$11</definedName>
    <definedName name="_xlnm.Print_Area" localSheetId="20">'Cl 28'!$P$7:$T$12</definedName>
    <definedName name="_xlnm.Print_Area" localSheetId="21">'Cl 29'!$P$7:$T$38</definedName>
    <definedName name="_xlnm.Print_Area" localSheetId="22">'Cl 30'!$P$6:$T$26</definedName>
    <definedName name="_xlnm.Print_Area" localSheetId="23">'Cl 31F'!$P$6:$T$33</definedName>
    <definedName name="_xlnm.Print_Area" localSheetId="24">'Cl 31S'!$P$7:$T$40</definedName>
    <definedName name="_xlnm.Print_Area" localSheetId="25">'Cl 32'!$S$7:$W$39</definedName>
    <definedName name="_xlnm.Print_Area" localSheetId="0">'Cl 5'!$BW$7:$BZ$13</definedName>
    <definedName name="_xlnm.Print_Area" localSheetId="1">'Cl 7 &amp; 8'!$BT$7:$BZ$20</definedName>
    <definedName name="_xlnm.Print_Area" localSheetId="2">'Cl 9'!$BW$7:$CA$22</definedName>
    <definedName name="_xlnm.Print_Titles" localSheetId="3">'Cl 10A'!$A:$E,'Cl 10A'!$1:$6</definedName>
    <definedName name="_xlnm.Print_Titles" localSheetId="4">'Cl 10B'!$A:$E,'Cl 10B'!$1:$6</definedName>
    <definedName name="_xlnm.Print_Titles" localSheetId="5">'Cl 10C'!$A:$E,'Cl 10C'!$1:$6</definedName>
    <definedName name="_xlnm.Print_Titles" localSheetId="6">'Cl 17'!$A:$E,'Cl 17'!$1:$6</definedName>
    <definedName name="_xlnm.Print_Titles" localSheetId="7">'Cl 18'!$A:$E,'Cl 18'!$1:$6</definedName>
    <definedName name="_xlnm.Print_Titles" localSheetId="8">'Cl 19A'!$A:$E,'Cl 19A'!$1:$6</definedName>
    <definedName name="_xlnm.Print_Titles" localSheetId="9">'Cl 19B'!$A:$E,'Cl 19B'!$1:$6</definedName>
    <definedName name="_xlnm.Print_Titles" localSheetId="10">'Cl 20'!$A:$E,'Cl 20'!$1:$6</definedName>
    <definedName name="_xlnm.Print_Titles" localSheetId="11">'Cl 21'!$A:$E,'Cl 21'!$1:$6</definedName>
    <definedName name="_xlnm.Print_Titles" localSheetId="12">'Cl 22'!$A:$E,'Cl 22'!$1:$6</definedName>
    <definedName name="_xlnm.Print_Titles" localSheetId="13">'Cl 23 Sat'!$A:$E,'Cl 23 Sat'!$1:$6</definedName>
    <definedName name="_xlnm.Print_Titles" localSheetId="14">'Cl 23 Sun'!$A:$E,'Cl 23 Sun'!$1:$6</definedName>
    <definedName name="_xlnm.Print_Titles" localSheetId="15">'Cl 24'!$A:$C,'Cl 24'!$1:$6</definedName>
    <definedName name="_xlnm.Print_Titles" localSheetId="18">'Cl 24,25,26'!$A:$C,'Cl 24,25,26'!$1:$6</definedName>
    <definedName name="_xlnm.Print_Titles" localSheetId="16">'Cl 25'!$A:$C,'Cl 25'!$1:$6</definedName>
    <definedName name="_xlnm.Print_Titles" localSheetId="17">'Cl 26'!$A:$C,'Cl 26'!$1:$6</definedName>
    <definedName name="_xlnm.Print_Titles" localSheetId="19">'Cl 27'!$A:$C,'Cl 27'!$1:$6</definedName>
    <definedName name="_xlnm.Print_Titles" localSheetId="20">'Cl 28'!$A:$C,'Cl 28'!$1:$6</definedName>
    <definedName name="_xlnm.Print_Titles" localSheetId="21">'Cl 29'!$A:$C,'Cl 29'!$1:$6</definedName>
    <definedName name="_xlnm.Print_Titles" localSheetId="22">'Cl 30'!$A:$C,'Cl 30'!$1:$6</definedName>
    <definedName name="_xlnm.Print_Titles" localSheetId="23">'Cl 31F'!$A:$C,'Cl 31F'!$1:$6</definedName>
    <definedName name="_xlnm.Print_Titles" localSheetId="24">'Cl 31S'!$A:$C,'Cl 31S'!$1:$6</definedName>
    <definedName name="_xlnm.Print_Titles" localSheetId="25">'Cl 32'!$A:$C,'Cl 32'!$1:$6</definedName>
    <definedName name="_xlnm.Print_Titles" localSheetId="0">'Cl 5'!$A:$E,'Cl 5'!$1:$6</definedName>
    <definedName name="_xlnm.Print_Titles" localSheetId="1">'Cl 7 &amp; 8'!$A:$E,'Cl 7 &amp; 8'!$1:$6</definedName>
    <definedName name="_xlnm.Print_Titles" localSheetId="2">'Cl 9'!$A:$E,'Cl 9'!$1:$6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13" i="14" l="1"/>
  <c r="AY13" i="14"/>
  <c r="BA13" i="14"/>
  <c r="BF13" i="14"/>
  <c r="BG13" i="14"/>
  <c r="BQ13" i="14"/>
  <c r="AX12" i="14"/>
  <c r="AY12" i="14"/>
  <c r="BA12" i="14"/>
  <c r="BF12" i="14"/>
  <c r="BG12" i="14"/>
  <c r="BQ12" i="14"/>
  <c r="AX11" i="14"/>
  <c r="AY11" i="14"/>
  <c r="BA11" i="14"/>
  <c r="BF11" i="14"/>
  <c r="BG11" i="14"/>
  <c r="BQ11" i="14"/>
  <c r="AX9" i="14"/>
  <c r="AY9" i="14"/>
  <c r="BA9" i="14"/>
  <c r="BF9" i="14"/>
  <c r="BG9" i="14"/>
  <c r="BQ9" i="14"/>
  <c r="AX10" i="14"/>
  <c r="AY10" i="14"/>
  <c r="BA10" i="14"/>
  <c r="BF10" i="14"/>
  <c r="BG10" i="14"/>
  <c r="BQ10" i="14"/>
  <c r="AX8" i="14"/>
  <c r="AY8" i="14"/>
  <c r="BA8" i="14"/>
  <c r="BF8" i="14"/>
  <c r="BG8" i="14"/>
  <c r="BQ8" i="14"/>
  <c r="AX7" i="14"/>
  <c r="AY7" i="14"/>
  <c r="BA7" i="14"/>
  <c r="BF7" i="14"/>
  <c r="BG7" i="14"/>
  <c r="BQ7" i="14"/>
  <c r="BK13" i="14"/>
  <c r="BK12" i="14"/>
  <c r="BK11" i="14"/>
  <c r="BK9" i="14"/>
  <c r="BK10" i="14"/>
  <c r="BK8" i="14"/>
  <c r="BK7" i="14"/>
  <c r="F17" i="3"/>
  <c r="P17" i="3"/>
  <c r="J17" i="3"/>
  <c r="Q17" i="3"/>
  <c r="S17" i="3"/>
  <c r="F7" i="3"/>
  <c r="P7" i="3"/>
  <c r="J7" i="3"/>
  <c r="Q7" i="3"/>
  <c r="S7" i="3"/>
  <c r="F8" i="3"/>
  <c r="P8" i="3"/>
  <c r="J8" i="3"/>
  <c r="Q8" i="3"/>
  <c r="S8" i="3"/>
  <c r="F9" i="3"/>
  <c r="P9" i="3"/>
  <c r="J9" i="3"/>
  <c r="Q9" i="3"/>
  <c r="S9" i="3"/>
  <c r="F10" i="3"/>
  <c r="P10" i="3"/>
  <c r="J10" i="3"/>
  <c r="Q10" i="3"/>
  <c r="S10" i="3"/>
  <c r="F11" i="3"/>
  <c r="P11" i="3"/>
  <c r="J11" i="3"/>
  <c r="Q11" i="3"/>
  <c r="S11" i="3"/>
  <c r="F12" i="3"/>
  <c r="P12" i="3"/>
  <c r="J12" i="3"/>
  <c r="Q12" i="3"/>
  <c r="S12" i="3"/>
  <c r="F13" i="3"/>
  <c r="P13" i="3"/>
  <c r="J13" i="3"/>
  <c r="Q13" i="3"/>
  <c r="S13" i="3"/>
  <c r="F14" i="3"/>
  <c r="P14" i="3"/>
  <c r="J14" i="3"/>
  <c r="Q14" i="3"/>
  <c r="S14" i="3"/>
  <c r="F15" i="3"/>
  <c r="P15" i="3"/>
  <c r="J15" i="3"/>
  <c r="Q15" i="3"/>
  <c r="S15" i="3"/>
  <c r="F16" i="3"/>
  <c r="P16" i="3"/>
  <c r="J16" i="3"/>
  <c r="Q16" i="3"/>
  <c r="S16" i="3"/>
  <c r="F18" i="3"/>
  <c r="P18" i="3"/>
  <c r="J18" i="3"/>
  <c r="Q18" i="3"/>
  <c r="S18" i="3"/>
  <c r="F19" i="3"/>
  <c r="P19" i="3"/>
  <c r="J19" i="3"/>
  <c r="Q19" i="3"/>
  <c r="S19" i="3"/>
  <c r="F20" i="3"/>
  <c r="P20" i="3"/>
  <c r="J20" i="3"/>
  <c r="Q20" i="3"/>
  <c r="S20" i="3"/>
  <c r="F21" i="3"/>
  <c r="P21" i="3"/>
  <c r="J21" i="3"/>
  <c r="Q21" i="3"/>
  <c r="S21" i="3"/>
  <c r="F22" i="3"/>
  <c r="P22" i="3"/>
  <c r="J22" i="3"/>
  <c r="Q22" i="3"/>
  <c r="S22" i="3"/>
  <c r="T17" i="3"/>
  <c r="F14" i="4"/>
  <c r="P14" i="4"/>
  <c r="J14" i="4"/>
  <c r="Q14" i="4"/>
  <c r="S14" i="4"/>
  <c r="F13" i="4"/>
  <c r="P13" i="4"/>
  <c r="J13" i="4"/>
  <c r="Q13" i="4"/>
  <c r="S13" i="4"/>
  <c r="F7" i="4"/>
  <c r="P7" i="4"/>
  <c r="J7" i="4"/>
  <c r="Q7" i="4"/>
  <c r="S7" i="4"/>
  <c r="F8" i="4"/>
  <c r="P8" i="4"/>
  <c r="J8" i="4"/>
  <c r="Q8" i="4"/>
  <c r="S8" i="4"/>
  <c r="F9" i="4"/>
  <c r="P9" i="4"/>
  <c r="J9" i="4"/>
  <c r="Q9" i="4"/>
  <c r="S9" i="4"/>
  <c r="F10" i="4"/>
  <c r="P10" i="4"/>
  <c r="J10" i="4"/>
  <c r="Q10" i="4"/>
  <c r="S10" i="4"/>
  <c r="F11" i="4"/>
  <c r="P11" i="4"/>
  <c r="J11" i="4"/>
  <c r="Q11" i="4"/>
  <c r="S11" i="4"/>
  <c r="F12" i="4"/>
  <c r="P12" i="4"/>
  <c r="J12" i="4"/>
  <c r="Q12" i="4"/>
  <c r="S12" i="4"/>
  <c r="F15" i="4"/>
  <c r="P15" i="4"/>
  <c r="J15" i="4"/>
  <c r="Q15" i="4"/>
  <c r="S15" i="4"/>
  <c r="F16" i="4"/>
  <c r="P16" i="4"/>
  <c r="J16" i="4"/>
  <c r="Q16" i="4"/>
  <c r="S16" i="4"/>
  <c r="F17" i="4"/>
  <c r="P17" i="4"/>
  <c r="J17" i="4"/>
  <c r="Q17" i="4"/>
  <c r="S17" i="4"/>
  <c r="F18" i="4"/>
  <c r="P18" i="4"/>
  <c r="J18" i="4"/>
  <c r="Q18" i="4"/>
  <c r="S18" i="4"/>
  <c r="F19" i="4"/>
  <c r="P19" i="4"/>
  <c r="J19" i="4"/>
  <c r="Q19" i="4"/>
  <c r="S19" i="4"/>
  <c r="F20" i="4"/>
  <c r="P20" i="4"/>
  <c r="J20" i="4"/>
  <c r="Q20" i="4"/>
  <c r="S20" i="4"/>
  <c r="F21" i="4"/>
  <c r="P21" i="4"/>
  <c r="J21" i="4"/>
  <c r="Q21" i="4"/>
  <c r="S21" i="4"/>
  <c r="F22" i="4"/>
  <c r="P22" i="4"/>
  <c r="J22" i="4"/>
  <c r="Q22" i="4"/>
  <c r="S22" i="4"/>
  <c r="F23" i="4"/>
  <c r="P23" i="4"/>
  <c r="J23" i="4"/>
  <c r="Q23" i="4"/>
  <c r="S23" i="4"/>
  <c r="F24" i="4"/>
  <c r="P24" i="4"/>
  <c r="J24" i="4"/>
  <c r="Q24" i="4"/>
  <c r="S24" i="4"/>
  <c r="F25" i="4"/>
  <c r="P25" i="4"/>
  <c r="J25" i="4"/>
  <c r="Q25" i="4"/>
  <c r="S25" i="4"/>
  <c r="T13" i="4"/>
  <c r="T14" i="4"/>
  <c r="T15" i="4"/>
  <c r="T12" i="4"/>
  <c r="T19" i="4"/>
  <c r="T18" i="4"/>
  <c r="T25" i="4"/>
  <c r="T9" i="4"/>
  <c r="T11" i="4"/>
  <c r="T8" i="4"/>
  <c r="T7" i="4"/>
  <c r="T23" i="4"/>
  <c r="T22" i="4"/>
  <c r="T21" i="4"/>
  <c r="T10" i="4"/>
  <c r="T16" i="4"/>
  <c r="T24" i="4"/>
  <c r="T17" i="4"/>
  <c r="T20" i="4"/>
  <c r="T18" i="3"/>
  <c r="T14" i="3"/>
  <c r="T9" i="3"/>
  <c r="T15" i="3"/>
  <c r="T11" i="3"/>
  <c r="T8" i="3"/>
  <c r="T19" i="3"/>
  <c r="T21" i="3"/>
  <c r="T10" i="3"/>
  <c r="T22" i="3"/>
  <c r="T13" i="3"/>
  <c r="T16" i="3"/>
  <c r="T20" i="3"/>
  <c r="T12" i="3"/>
  <c r="T7" i="3"/>
  <c r="N21" i="1"/>
  <c r="N22" i="1"/>
  <c r="N23" i="1"/>
  <c r="N24" i="1"/>
  <c r="N25" i="1"/>
  <c r="N26" i="1"/>
  <c r="N27" i="1"/>
  <c r="O27" i="1"/>
  <c r="Q27" i="1"/>
  <c r="BL27" i="1"/>
  <c r="AH21" i="1"/>
  <c r="AH22" i="1"/>
  <c r="AH23" i="1"/>
  <c r="AH24" i="1"/>
  <c r="AH25" i="1"/>
  <c r="AH26" i="1"/>
  <c r="AH27" i="1"/>
  <c r="AI27" i="1"/>
  <c r="AK27" i="1"/>
  <c r="BM27" i="1"/>
  <c r="BO27" i="1"/>
  <c r="BZ27" i="1"/>
  <c r="V27" i="1"/>
  <c r="BR27" i="1"/>
  <c r="AP27" i="1"/>
  <c r="BS27" i="1"/>
  <c r="BI27" i="1"/>
  <c r="BT27" i="1"/>
  <c r="BU27" i="1"/>
  <c r="BV27" i="1"/>
  <c r="BW27" i="1"/>
  <c r="CA27" i="1"/>
  <c r="CB27" i="1"/>
  <c r="BA21" i="1"/>
  <c r="BA22" i="1"/>
  <c r="BA23" i="1"/>
  <c r="BA24" i="1"/>
  <c r="BA25" i="1"/>
  <c r="BA26" i="1"/>
  <c r="BA27" i="1"/>
  <c r="BB27" i="1"/>
  <c r="BD27" i="1"/>
  <c r="BJ27" i="1"/>
  <c r="AQ27" i="1"/>
  <c r="W27" i="1"/>
  <c r="H12" i="25"/>
  <c r="S12" i="25"/>
  <c r="M12" i="25"/>
  <c r="T12" i="25"/>
  <c r="V12" i="25"/>
  <c r="W12" i="25"/>
  <c r="X12" i="25"/>
  <c r="H10" i="25"/>
  <c r="S10" i="25"/>
  <c r="M10" i="25"/>
  <c r="T10" i="25"/>
  <c r="V10" i="25"/>
  <c r="W10" i="25"/>
  <c r="X10" i="25"/>
  <c r="H16" i="25"/>
  <c r="S16" i="25"/>
  <c r="M16" i="25"/>
  <c r="T16" i="25"/>
  <c r="V16" i="25"/>
  <c r="W16" i="25"/>
  <c r="M14" i="25"/>
  <c r="T14" i="25"/>
  <c r="H14" i="25"/>
  <c r="S14" i="25"/>
  <c r="V14" i="25"/>
  <c r="W14" i="25"/>
  <c r="X14" i="25"/>
  <c r="H8" i="25"/>
  <c r="S8" i="25"/>
  <c r="M8" i="25"/>
  <c r="T8" i="25"/>
  <c r="V8" i="25"/>
  <c r="W8" i="25"/>
  <c r="X8" i="25"/>
  <c r="H18" i="25"/>
  <c r="S18" i="25"/>
  <c r="M18" i="25"/>
  <c r="T18" i="25"/>
  <c r="V18" i="25"/>
  <c r="W18" i="25"/>
  <c r="H20" i="25"/>
  <c r="S20" i="25"/>
  <c r="M20" i="25"/>
  <c r="T20" i="25"/>
  <c r="V20" i="25"/>
  <c r="W20" i="25"/>
  <c r="U20" i="23"/>
  <c r="BO20" i="23"/>
  <c r="AN20" i="23"/>
  <c r="BP20" i="23"/>
  <c r="BR20" i="23"/>
  <c r="BS20" i="23"/>
  <c r="BT20" i="23"/>
  <c r="U27" i="23"/>
  <c r="BO27" i="23"/>
  <c r="AN27" i="23"/>
  <c r="BP27" i="23"/>
  <c r="BR27" i="23"/>
  <c r="BS27" i="23"/>
  <c r="U13" i="23"/>
  <c r="BO13" i="23"/>
  <c r="AN13" i="23"/>
  <c r="BP13" i="23"/>
  <c r="BR13" i="23"/>
  <c r="BS13" i="23"/>
  <c r="BT13" i="23"/>
  <c r="U34" i="23"/>
  <c r="BO34" i="23"/>
  <c r="AN34" i="23"/>
  <c r="BP34" i="23"/>
  <c r="BR34" i="23"/>
  <c r="BS34" i="23"/>
  <c r="M19" i="22"/>
  <c r="N19" i="22"/>
  <c r="P19" i="22"/>
  <c r="BF19" i="22"/>
  <c r="AE19" i="22"/>
  <c r="AF19" i="22"/>
  <c r="AH19" i="22"/>
  <c r="BG19" i="22"/>
  <c r="AV19" i="22"/>
  <c r="AW19" i="22"/>
  <c r="AY19" i="22"/>
  <c r="BH19" i="22"/>
  <c r="BI19" i="22"/>
  <c r="BT19" i="22"/>
  <c r="T19" i="22"/>
  <c r="BL19" i="22"/>
  <c r="AL19" i="22"/>
  <c r="BM19" i="22"/>
  <c r="BC19" i="22"/>
  <c r="BN19" i="22"/>
  <c r="BO19" i="22"/>
  <c r="BP19" i="22"/>
  <c r="BQ19" i="22"/>
  <c r="BU19" i="22"/>
  <c r="BV19" i="22"/>
  <c r="M18" i="22"/>
  <c r="N18" i="22"/>
  <c r="P18" i="22"/>
  <c r="BF18" i="22"/>
  <c r="AE18" i="22"/>
  <c r="AF18" i="22"/>
  <c r="AH18" i="22"/>
  <c r="BG18" i="22"/>
  <c r="AV18" i="22"/>
  <c r="AW18" i="22"/>
  <c r="AY18" i="22"/>
  <c r="BH18" i="22"/>
  <c r="BI18" i="22"/>
  <c r="BT18" i="22"/>
  <c r="T18" i="22"/>
  <c r="BL18" i="22"/>
  <c r="AL18" i="22"/>
  <c r="BM18" i="22"/>
  <c r="BC18" i="22"/>
  <c r="BN18" i="22"/>
  <c r="BO18" i="22"/>
  <c r="BP18" i="22"/>
  <c r="BQ18" i="22"/>
  <c r="BU18" i="22"/>
  <c r="BV18" i="22"/>
  <c r="M11" i="22"/>
  <c r="N11" i="22"/>
  <c r="P11" i="22"/>
  <c r="BF11" i="22"/>
  <c r="AE11" i="22"/>
  <c r="AF11" i="22"/>
  <c r="AH11" i="22"/>
  <c r="BG11" i="22"/>
  <c r="AV11" i="22"/>
  <c r="AW11" i="22"/>
  <c r="AY11" i="22"/>
  <c r="BH11" i="22"/>
  <c r="BI11" i="22"/>
  <c r="BT11" i="22"/>
  <c r="T11" i="22"/>
  <c r="BL11" i="22"/>
  <c r="AL11" i="22"/>
  <c r="BM11" i="22"/>
  <c r="BC11" i="22"/>
  <c r="BN11" i="22"/>
  <c r="BO11" i="22"/>
  <c r="BP11" i="22"/>
  <c r="BQ11" i="22"/>
  <c r="BU11" i="22"/>
  <c r="BV11" i="22"/>
  <c r="M14" i="22"/>
  <c r="N14" i="22"/>
  <c r="P14" i="22"/>
  <c r="BF14" i="22"/>
  <c r="AE14" i="22"/>
  <c r="AF14" i="22"/>
  <c r="AH14" i="22"/>
  <c r="BG14" i="22"/>
  <c r="AV14" i="22"/>
  <c r="AW14" i="22"/>
  <c r="AY14" i="22"/>
  <c r="BH14" i="22"/>
  <c r="BI14" i="22"/>
  <c r="BT14" i="22"/>
  <c r="T14" i="22"/>
  <c r="BL14" i="22"/>
  <c r="AL14" i="22"/>
  <c r="BM14" i="22"/>
  <c r="BC14" i="22"/>
  <c r="BN14" i="22"/>
  <c r="BO14" i="22"/>
  <c r="BP14" i="22"/>
  <c r="BQ14" i="22"/>
  <c r="BU14" i="22"/>
  <c r="BV14" i="22"/>
  <c r="M16" i="22"/>
  <c r="N16" i="22"/>
  <c r="P16" i="22"/>
  <c r="BF16" i="22"/>
  <c r="AE16" i="22"/>
  <c r="AF16" i="22"/>
  <c r="AH16" i="22"/>
  <c r="BG16" i="22"/>
  <c r="AV16" i="22"/>
  <c r="AW16" i="22"/>
  <c r="AY16" i="22"/>
  <c r="BH16" i="22"/>
  <c r="BI16" i="22"/>
  <c r="BT16" i="22"/>
  <c r="T16" i="22"/>
  <c r="BL16" i="22"/>
  <c r="AL16" i="22"/>
  <c r="BM16" i="22"/>
  <c r="BC16" i="22"/>
  <c r="BN16" i="22"/>
  <c r="BO16" i="22"/>
  <c r="BP16" i="22"/>
  <c r="BQ16" i="22"/>
  <c r="BU16" i="22"/>
  <c r="BV16" i="22"/>
  <c r="M15" i="22"/>
  <c r="N15" i="22"/>
  <c r="P15" i="22"/>
  <c r="BF15" i="22"/>
  <c r="AE15" i="22"/>
  <c r="AF15" i="22"/>
  <c r="AH15" i="22"/>
  <c r="BG15" i="22"/>
  <c r="AV15" i="22"/>
  <c r="AW15" i="22"/>
  <c r="AY15" i="22"/>
  <c r="BH15" i="22"/>
  <c r="BI15" i="22"/>
  <c r="BT15" i="22"/>
  <c r="T15" i="22"/>
  <c r="BL15" i="22"/>
  <c r="AL15" i="22"/>
  <c r="BM15" i="22"/>
  <c r="BC15" i="22"/>
  <c r="BN15" i="22"/>
  <c r="BO15" i="22"/>
  <c r="BP15" i="22"/>
  <c r="BQ15" i="22"/>
  <c r="BU15" i="22"/>
  <c r="BV15" i="22"/>
  <c r="M10" i="22"/>
  <c r="N10" i="22"/>
  <c r="P10" i="22"/>
  <c r="BF10" i="22"/>
  <c r="AE10" i="22"/>
  <c r="AF10" i="22"/>
  <c r="AH10" i="22"/>
  <c r="BG10" i="22"/>
  <c r="AV10" i="22"/>
  <c r="AW10" i="22"/>
  <c r="AY10" i="22"/>
  <c r="BH10" i="22"/>
  <c r="BI10" i="22"/>
  <c r="BT10" i="22"/>
  <c r="T10" i="22"/>
  <c r="BL10" i="22"/>
  <c r="AL10" i="22"/>
  <c r="BM10" i="22"/>
  <c r="BC10" i="22"/>
  <c r="BN10" i="22"/>
  <c r="BO10" i="22"/>
  <c r="BP10" i="22"/>
  <c r="BQ10" i="22"/>
  <c r="BU10" i="22"/>
  <c r="BV10" i="22"/>
  <c r="M8" i="22"/>
  <c r="N8" i="22"/>
  <c r="P8" i="22"/>
  <c r="BF8" i="22"/>
  <c r="AE8" i="22"/>
  <c r="AF8" i="22"/>
  <c r="AH8" i="22"/>
  <c r="BG8" i="22"/>
  <c r="AV8" i="22"/>
  <c r="AW8" i="22"/>
  <c r="AY8" i="22"/>
  <c r="BH8" i="22"/>
  <c r="BI8" i="22"/>
  <c r="BT8" i="22"/>
  <c r="T8" i="22"/>
  <c r="BL8" i="22"/>
  <c r="AL8" i="22"/>
  <c r="BM8" i="22"/>
  <c r="BC8" i="22"/>
  <c r="BN8" i="22"/>
  <c r="BO8" i="22"/>
  <c r="BP8" i="22"/>
  <c r="BQ8" i="22"/>
  <c r="BU8" i="22"/>
  <c r="BV8" i="22"/>
  <c r="M20" i="22"/>
  <c r="N20" i="22"/>
  <c r="P20" i="22"/>
  <c r="BF20" i="22"/>
  <c r="AE20" i="22"/>
  <c r="AF20" i="22"/>
  <c r="AH20" i="22"/>
  <c r="BG20" i="22"/>
  <c r="AV20" i="22"/>
  <c r="AW20" i="22"/>
  <c r="AY20" i="22"/>
  <c r="BH20" i="22"/>
  <c r="BI20" i="22"/>
  <c r="BT20" i="22"/>
  <c r="T20" i="22"/>
  <c r="BL20" i="22"/>
  <c r="AL20" i="22"/>
  <c r="BM20" i="22"/>
  <c r="BC20" i="22"/>
  <c r="BN20" i="22"/>
  <c r="BO20" i="22"/>
  <c r="BP20" i="22"/>
  <c r="BQ20" i="22"/>
  <c r="BU20" i="22"/>
  <c r="BV20" i="22"/>
  <c r="M12" i="22"/>
  <c r="N12" i="22"/>
  <c r="P12" i="22"/>
  <c r="BF12" i="22"/>
  <c r="AE12" i="22"/>
  <c r="AF12" i="22"/>
  <c r="AH12" i="22"/>
  <c r="BG12" i="22"/>
  <c r="AV12" i="22"/>
  <c r="AW12" i="22"/>
  <c r="AY12" i="22"/>
  <c r="BH12" i="22"/>
  <c r="BI12" i="22"/>
  <c r="BT12" i="22"/>
  <c r="T12" i="22"/>
  <c r="BL12" i="22"/>
  <c r="AL12" i="22"/>
  <c r="BM12" i="22"/>
  <c r="BC12" i="22"/>
  <c r="BN12" i="22"/>
  <c r="BO12" i="22"/>
  <c r="BP12" i="22"/>
  <c r="BQ12" i="22"/>
  <c r="BU12" i="22"/>
  <c r="BV12" i="22"/>
  <c r="M7" i="22"/>
  <c r="N7" i="22"/>
  <c r="P7" i="22"/>
  <c r="BF7" i="22"/>
  <c r="AE7" i="22"/>
  <c r="AF7" i="22"/>
  <c r="AH7" i="22"/>
  <c r="BG7" i="22"/>
  <c r="AV7" i="22"/>
  <c r="AW7" i="22"/>
  <c r="AY7" i="22"/>
  <c r="BH7" i="22"/>
  <c r="BI7" i="22"/>
  <c r="BT7" i="22"/>
  <c r="T7" i="22"/>
  <c r="BL7" i="22"/>
  <c r="AL7" i="22"/>
  <c r="BM7" i="22"/>
  <c r="BC7" i="22"/>
  <c r="BN7" i="22"/>
  <c r="BO7" i="22"/>
  <c r="BP7" i="22"/>
  <c r="BQ7" i="22"/>
  <c r="BU7" i="22"/>
  <c r="BV7" i="22"/>
  <c r="M13" i="22"/>
  <c r="N13" i="22"/>
  <c r="P13" i="22"/>
  <c r="BF13" i="22"/>
  <c r="AE13" i="22"/>
  <c r="AF13" i="22"/>
  <c r="AH13" i="22"/>
  <c r="BG13" i="22"/>
  <c r="AV13" i="22"/>
  <c r="AW13" i="22"/>
  <c r="AY13" i="22"/>
  <c r="BH13" i="22"/>
  <c r="BI13" i="22"/>
  <c r="BT13" i="22"/>
  <c r="T13" i="22"/>
  <c r="BL13" i="22"/>
  <c r="AL13" i="22"/>
  <c r="BM13" i="22"/>
  <c r="BC13" i="22"/>
  <c r="BN13" i="22"/>
  <c r="BO13" i="22"/>
  <c r="BP13" i="22"/>
  <c r="BQ13" i="22"/>
  <c r="BU13" i="22"/>
  <c r="BV13" i="22"/>
  <c r="M9" i="22"/>
  <c r="N9" i="22"/>
  <c r="P9" i="22"/>
  <c r="BF9" i="22"/>
  <c r="AE9" i="22"/>
  <c r="AF9" i="22"/>
  <c r="AH9" i="22"/>
  <c r="BG9" i="22"/>
  <c r="AV9" i="22"/>
  <c r="AW9" i="22"/>
  <c r="AY9" i="22"/>
  <c r="BH9" i="22"/>
  <c r="BI9" i="22"/>
  <c r="BT9" i="22"/>
  <c r="T9" i="22"/>
  <c r="BL9" i="22"/>
  <c r="AL9" i="22"/>
  <c r="BM9" i="22"/>
  <c r="BC9" i="22"/>
  <c r="BN9" i="22"/>
  <c r="BO9" i="22"/>
  <c r="BP9" i="22"/>
  <c r="BQ9" i="22"/>
  <c r="BU9" i="22"/>
  <c r="BV9" i="22"/>
  <c r="M17" i="22"/>
  <c r="N17" i="22"/>
  <c r="P17" i="22"/>
  <c r="BF17" i="22"/>
  <c r="AE17" i="22"/>
  <c r="AF17" i="22"/>
  <c r="AH17" i="22"/>
  <c r="BG17" i="22"/>
  <c r="AV17" i="22"/>
  <c r="AW17" i="22"/>
  <c r="AY17" i="22"/>
  <c r="BH17" i="22"/>
  <c r="BI17" i="22"/>
  <c r="BT17" i="22"/>
  <c r="T17" i="22"/>
  <c r="BL17" i="22"/>
  <c r="AL17" i="22"/>
  <c r="BM17" i="22"/>
  <c r="BC17" i="22"/>
  <c r="BN17" i="22"/>
  <c r="BO17" i="22"/>
  <c r="BP17" i="22"/>
  <c r="BQ17" i="22"/>
  <c r="BU17" i="22"/>
  <c r="BV17" i="22"/>
  <c r="BW17" i="22"/>
  <c r="BW13" i="22"/>
  <c r="BW9" i="22"/>
  <c r="BW10" i="22"/>
  <c r="BW7" i="22"/>
  <c r="BW8" i="22"/>
  <c r="BW20" i="22"/>
  <c r="BW12" i="22"/>
  <c r="BW16" i="22"/>
  <c r="BW15" i="22"/>
  <c r="BW14" i="22"/>
  <c r="BW11" i="22"/>
  <c r="BW18" i="22"/>
  <c r="BW19" i="22"/>
  <c r="BR17" i="22"/>
  <c r="BR13" i="22"/>
  <c r="BR9" i="22"/>
  <c r="BR10" i="22"/>
  <c r="BR7" i="22"/>
  <c r="BR8" i="22"/>
  <c r="BR20" i="22"/>
  <c r="BR12" i="22"/>
  <c r="BR16" i="22"/>
  <c r="BR15" i="22"/>
  <c r="BR14" i="22"/>
  <c r="BR11" i="22"/>
  <c r="BR18" i="22"/>
  <c r="BR19" i="22"/>
  <c r="BJ17" i="22"/>
  <c r="BJ13" i="22"/>
  <c r="BJ9" i="22"/>
  <c r="BJ10" i="22"/>
  <c r="BJ7" i="22"/>
  <c r="BJ8" i="22"/>
  <c r="BJ20" i="22"/>
  <c r="BJ12" i="22"/>
  <c r="BJ16" i="22"/>
  <c r="BJ15" i="22"/>
  <c r="BJ14" i="22"/>
  <c r="BJ11" i="22"/>
  <c r="BJ18" i="22"/>
  <c r="BJ19" i="22"/>
  <c r="N11" i="21"/>
  <c r="O11" i="21"/>
  <c r="P11" i="21"/>
  <c r="BF11" i="21"/>
  <c r="AF11" i="21"/>
  <c r="AG11" i="21"/>
  <c r="AH11" i="21"/>
  <c r="BG11" i="21"/>
  <c r="BI11" i="21"/>
  <c r="BT11" i="21"/>
  <c r="T11" i="21"/>
  <c r="BL11" i="21"/>
  <c r="AL11" i="21"/>
  <c r="BM11" i="21"/>
  <c r="BC11" i="21"/>
  <c r="BN11" i="21"/>
  <c r="BO11" i="21"/>
  <c r="BP11" i="21"/>
  <c r="BQ11" i="21"/>
  <c r="BU11" i="21"/>
  <c r="BV11" i="21"/>
  <c r="N15" i="21"/>
  <c r="O15" i="21"/>
  <c r="P15" i="21"/>
  <c r="BF15" i="21"/>
  <c r="AF15" i="21"/>
  <c r="AG15" i="21"/>
  <c r="AH15" i="21"/>
  <c r="BG15" i="21"/>
  <c r="BI15" i="21"/>
  <c r="BT15" i="21"/>
  <c r="T15" i="21"/>
  <c r="BL15" i="21"/>
  <c r="AL15" i="21"/>
  <c r="BM15" i="21"/>
  <c r="BC15" i="21"/>
  <c r="BN15" i="21"/>
  <c r="BO15" i="21"/>
  <c r="BP15" i="21"/>
  <c r="BQ15" i="21"/>
  <c r="BU15" i="21"/>
  <c r="BV15" i="21"/>
  <c r="AF12" i="21"/>
  <c r="AG12" i="21"/>
  <c r="AH12" i="21"/>
  <c r="BG12" i="21"/>
  <c r="N12" i="21"/>
  <c r="O12" i="21"/>
  <c r="P12" i="21"/>
  <c r="BF12" i="21"/>
  <c r="BI12" i="21"/>
  <c r="BT12" i="21"/>
  <c r="AL12" i="21"/>
  <c r="BM12" i="21"/>
  <c r="T12" i="21"/>
  <c r="BL12" i="21"/>
  <c r="BC12" i="21"/>
  <c r="BN12" i="21"/>
  <c r="BO12" i="21"/>
  <c r="BP12" i="21"/>
  <c r="BQ12" i="21"/>
  <c r="BU12" i="21"/>
  <c r="BV12" i="21"/>
  <c r="N9" i="21"/>
  <c r="O9" i="21"/>
  <c r="P9" i="21"/>
  <c r="BF9" i="21"/>
  <c r="AF9" i="21"/>
  <c r="AG9" i="21"/>
  <c r="AH9" i="21"/>
  <c r="BG9" i="21"/>
  <c r="BI9" i="21"/>
  <c r="BT9" i="21"/>
  <c r="T9" i="21"/>
  <c r="BL9" i="21"/>
  <c r="AL9" i="21"/>
  <c r="BM9" i="21"/>
  <c r="BC9" i="21"/>
  <c r="BN9" i="21"/>
  <c r="BO9" i="21"/>
  <c r="BP9" i="21"/>
  <c r="BQ9" i="21"/>
  <c r="BU9" i="21"/>
  <c r="BV9" i="21"/>
  <c r="AF13" i="21"/>
  <c r="AG13" i="21"/>
  <c r="AH13" i="21"/>
  <c r="BG13" i="21"/>
  <c r="N13" i="21"/>
  <c r="O13" i="21"/>
  <c r="P13" i="21"/>
  <c r="BF13" i="21"/>
  <c r="BI13" i="21"/>
  <c r="BT13" i="21"/>
  <c r="AL13" i="21"/>
  <c r="BM13" i="21"/>
  <c r="T13" i="21"/>
  <c r="BL13" i="21"/>
  <c r="BC13" i="21"/>
  <c r="BN13" i="21"/>
  <c r="BO13" i="21"/>
  <c r="BP13" i="21"/>
  <c r="BQ13" i="21"/>
  <c r="BU13" i="21"/>
  <c r="BV13" i="21"/>
  <c r="AF7" i="21"/>
  <c r="AG7" i="21"/>
  <c r="AH7" i="21"/>
  <c r="BG7" i="21"/>
  <c r="N7" i="21"/>
  <c r="O7" i="21"/>
  <c r="P7" i="21"/>
  <c r="BF7" i="21"/>
  <c r="BI7" i="21"/>
  <c r="BT7" i="21"/>
  <c r="AL7" i="21"/>
  <c r="BM7" i="21"/>
  <c r="T7" i="21"/>
  <c r="BL7" i="21"/>
  <c r="BC7" i="21"/>
  <c r="BN7" i="21"/>
  <c r="BO7" i="21"/>
  <c r="BP7" i="21"/>
  <c r="BQ7" i="21"/>
  <c r="BU7" i="21"/>
  <c r="BV7" i="21"/>
  <c r="AF10" i="21"/>
  <c r="AG10" i="21"/>
  <c r="AH10" i="21"/>
  <c r="BG10" i="21"/>
  <c r="N10" i="21"/>
  <c r="O10" i="21"/>
  <c r="P10" i="21"/>
  <c r="BF10" i="21"/>
  <c r="BI10" i="21"/>
  <c r="BT10" i="21"/>
  <c r="AL10" i="21"/>
  <c r="BM10" i="21"/>
  <c r="T10" i="21"/>
  <c r="BL10" i="21"/>
  <c r="BC10" i="21"/>
  <c r="BN10" i="21"/>
  <c r="BO10" i="21"/>
  <c r="BP10" i="21"/>
  <c r="BQ10" i="21"/>
  <c r="BU10" i="21"/>
  <c r="BV10" i="21"/>
  <c r="AF14" i="21"/>
  <c r="AG14" i="21"/>
  <c r="AH14" i="21"/>
  <c r="BG14" i="21"/>
  <c r="N14" i="21"/>
  <c r="O14" i="21"/>
  <c r="P14" i="21"/>
  <c r="BF14" i="21"/>
  <c r="BI14" i="21"/>
  <c r="BT14" i="21"/>
  <c r="AL14" i="21"/>
  <c r="BM14" i="21"/>
  <c r="T14" i="21"/>
  <c r="BL14" i="21"/>
  <c r="BC14" i="21"/>
  <c r="BN14" i="21"/>
  <c r="BO14" i="21"/>
  <c r="BP14" i="21"/>
  <c r="BQ14" i="21"/>
  <c r="BU14" i="21"/>
  <c r="BV14" i="21"/>
  <c r="AF8" i="21"/>
  <c r="AG8" i="21"/>
  <c r="AH8" i="21"/>
  <c r="BG8" i="21"/>
  <c r="N8" i="21"/>
  <c r="O8" i="21"/>
  <c r="P8" i="21"/>
  <c r="BF8" i="21"/>
  <c r="BI8" i="21"/>
  <c r="BT8" i="21"/>
  <c r="AL8" i="21"/>
  <c r="BM8" i="21"/>
  <c r="T8" i="21"/>
  <c r="BL8" i="21"/>
  <c r="BC8" i="21"/>
  <c r="BN8" i="21"/>
  <c r="BO8" i="21"/>
  <c r="BP8" i="21"/>
  <c r="BQ8" i="21"/>
  <c r="BU8" i="21"/>
  <c r="BV8" i="21"/>
  <c r="BW7" i="21"/>
  <c r="BW8" i="21"/>
  <c r="BW14" i="21"/>
  <c r="BW10" i="21"/>
  <c r="BW9" i="21"/>
  <c r="BW13" i="21"/>
  <c r="BW12" i="21"/>
  <c r="BW11" i="21"/>
  <c r="BW15" i="21"/>
  <c r="BR7" i="21"/>
  <c r="BR8" i="21"/>
  <c r="BR14" i="21"/>
  <c r="BR10" i="21"/>
  <c r="BR9" i="21"/>
  <c r="BR13" i="21"/>
  <c r="BR12" i="21"/>
  <c r="BR11" i="21"/>
  <c r="BR15" i="21"/>
  <c r="BJ7" i="21"/>
  <c r="BJ8" i="21"/>
  <c r="BJ14" i="21"/>
  <c r="BJ10" i="21"/>
  <c r="BJ9" i="21"/>
  <c r="BJ13" i="21"/>
  <c r="BJ12" i="21"/>
  <c r="BJ11" i="21"/>
  <c r="BJ15" i="21"/>
  <c r="G76" i="20"/>
  <c r="S76" i="20"/>
  <c r="L76" i="20"/>
  <c r="T76" i="20"/>
  <c r="Q76" i="20"/>
  <c r="U76" i="20"/>
  <c r="V76" i="20"/>
  <c r="G42" i="20"/>
  <c r="S42" i="20"/>
  <c r="L42" i="20"/>
  <c r="T42" i="20"/>
  <c r="Q42" i="20"/>
  <c r="U42" i="20"/>
  <c r="V42" i="20"/>
  <c r="G47" i="20"/>
  <c r="S47" i="20"/>
  <c r="L47" i="20"/>
  <c r="T47" i="20"/>
  <c r="Q47" i="20"/>
  <c r="U47" i="20"/>
  <c r="V47" i="20"/>
  <c r="G56" i="20"/>
  <c r="S56" i="20"/>
  <c r="L56" i="20"/>
  <c r="T56" i="20"/>
  <c r="Q56" i="20"/>
  <c r="U56" i="20"/>
  <c r="V56" i="20"/>
  <c r="G68" i="20"/>
  <c r="S68" i="20"/>
  <c r="L68" i="20"/>
  <c r="T68" i="20"/>
  <c r="Q68" i="20"/>
  <c r="U68" i="20"/>
  <c r="V68" i="20"/>
  <c r="W76" i="20"/>
  <c r="W68" i="20"/>
  <c r="W56" i="20"/>
  <c r="W47" i="20"/>
  <c r="W42" i="20"/>
  <c r="W36" i="20"/>
  <c r="W19" i="20"/>
  <c r="J12" i="18"/>
  <c r="Q12" i="18"/>
  <c r="F12" i="18"/>
  <c r="P12" i="18"/>
  <c r="N12" i="18"/>
  <c r="R12" i="18"/>
  <c r="S12" i="18"/>
  <c r="F22" i="18"/>
  <c r="P22" i="18"/>
  <c r="J22" i="18"/>
  <c r="Q22" i="18"/>
  <c r="N22" i="18"/>
  <c r="R22" i="18"/>
  <c r="S22" i="18"/>
  <c r="F10" i="18"/>
  <c r="P10" i="18"/>
  <c r="J10" i="18"/>
  <c r="Q10" i="18"/>
  <c r="N10" i="18"/>
  <c r="R10" i="18"/>
  <c r="S10" i="18"/>
  <c r="F8" i="18"/>
  <c r="P8" i="18"/>
  <c r="J8" i="18"/>
  <c r="Q8" i="18"/>
  <c r="N8" i="18"/>
  <c r="R8" i="18"/>
  <c r="S8" i="18"/>
  <c r="F24" i="18"/>
  <c r="P24" i="18"/>
  <c r="J24" i="18"/>
  <c r="Q24" i="18"/>
  <c r="N24" i="18"/>
  <c r="R24" i="18"/>
  <c r="S24" i="18"/>
  <c r="J18" i="18"/>
  <c r="Q18" i="18"/>
  <c r="F18" i="18"/>
  <c r="P18" i="18"/>
  <c r="N18" i="18"/>
  <c r="R18" i="18"/>
  <c r="S18" i="18"/>
  <c r="F14" i="18"/>
  <c r="P14" i="18"/>
  <c r="J14" i="18"/>
  <c r="Q14" i="18"/>
  <c r="N14" i="18"/>
  <c r="R14" i="18"/>
  <c r="S14" i="18"/>
  <c r="F16" i="18"/>
  <c r="P16" i="18"/>
  <c r="J16" i="18"/>
  <c r="Q16" i="18"/>
  <c r="N16" i="18"/>
  <c r="R16" i="18"/>
  <c r="S16" i="18"/>
  <c r="F20" i="18"/>
  <c r="P20" i="18"/>
  <c r="J20" i="18"/>
  <c r="Q20" i="18"/>
  <c r="N20" i="18"/>
  <c r="R20" i="18"/>
  <c r="S20" i="18"/>
  <c r="F9" i="7"/>
  <c r="P9" i="7"/>
  <c r="J9" i="7"/>
  <c r="Q9" i="7"/>
  <c r="S9" i="7"/>
  <c r="F7" i="7"/>
  <c r="P7" i="7"/>
  <c r="J7" i="7"/>
  <c r="Q7" i="7"/>
  <c r="S7" i="7"/>
  <c r="J12" i="7"/>
  <c r="Q12" i="7"/>
  <c r="F12" i="7"/>
  <c r="P12" i="7"/>
  <c r="S12" i="7"/>
  <c r="J11" i="7"/>
  <c r="Q11" i="7"/>
  <c r="F11" i="7"/>
  <c r="P11" i="7"/>
  <c r="S11" i="7"/>
  <c r="J10" i="7"/>
  <c r="Q10" i="7"/>
  <c r="F10" i="7"/>
  <c r="P10" i="7"/>
  <c r="S10" i="7"/>
  <c r="F8" i="7"/>
  <c r="P8" i="7"/>
  <c r="J8" i="7"/>
  <c r="Q8" i="7"/>
  <c r="S8" i="7"/>
  <c r="H14" i="15"/>
  <c r="S14" i="15"/>
  <c r="M14" i="15"/>
  <c r="T14" i="15"/>
  <c r="V14" i="15"/>
  <c r="W14" i="15"/>
  <c r="X14" i="15"/>
  <c r="H12" i="15"/>
  <c r="S12" i="15"/>
  <c r="M12" i="15"/>
  <c r="T12" i="15"/>
  <c r="V12" i="15"/>
  <c r="W12" i="15"/>
  <c r="X12" i="15"/>
  <c r="H16" i="15"/>
  <c r="S16" i="15"/>
  <c r="M16" i="15"/>
  <c r="T16" i="15"/>
  <c r="V16" i="15"/>
  <c r="W16" i="15"/>
  <c r="X16" i="15"/>
  <c r="H10" i="15"/>
  <c r="S10" i="15"/>
  <c r="M10" i="15"/>
  <c r="T10" i="15"/>
  <c r="V10" i="15"/>
  <c r="W10" i="15"/>
  <c r="X10" i="15"/>
  <c r="H8" i="15"/>
  <c r="S8" i="15"/>
  <c r="M8" i="15"/>
  <c r="T8" i="15"/>
  <c r="V8" i="15"/>
  <c r="W8" i="15"/>
  <c r="X8" i="15"/>
  <c r="H18" i="15"/>
  <c r="S18" i="15"/>
  <c r="M18" i="15"/>
  <c r="T18" i="15"/>
  <c r="V18" i="15"/>
  <c r="W18" i="15"/>
  <c r="X18" i="15"/>
  <c r="N7" i="16"/>
  <c r="O7" i="16"/>
  <c r="P7" i="16"/>
  <c r="BF7" i="16"/>
  <c r="AF7" i="16"/>
  <c r="AG7" i="16"/>
  <c r="AH7" i="16"/>
  <c r="BG7" i="16"/>
  <c r="BI7" i="16"/>
  <c r="BT7" i="16"/>
  <c r="T7" i="16"/>
  <c r="BL7" i="16"/>
  <c r="AL7" i="16"/>
  <c r="BM7" i="16"/>
  <c r="BO7" i="16"/>
  <c r="BP7" i="16"/>
  <c r="BQ7" i="16"/>
  <c r="BU7" i="16"/>
  <c r="BV7" i="16"/>
  <c r="N14" i="16"/>
  <c r="O14" i="16"/>
  <c r="P14" i="16"/>
  <c r="BF14" i="16"/>
  <c r="AF14" i="16"/>
  <c r="AG14" i="16"/>
  <c r="AH14" i="16"/>
  <c r="BG14" i="16"/>
  <c r="BI14" i="16"/>
  <c r="BT14" i="16"/>
  <c r="T14" i="16"/>
  <c r="BL14" i="16"/>
  <c r="AL14" i="16"/>
  <c r="BM14" i="16"/>
  <c r="BO14" i="16"/>
  <c r="BP14" i="16"/>
  <c r="BQ14" i="16"/>
  <c r="BU14" i="16"/>
  <c r="BV14" i="16"/>
  <c r="N10" i="16"/>
  <c r="O10" i="16"/>
  <c r="P10" i="16"/>
  <c r="BF10" i="16"/>
  <c r="AF10" i="16"/>
  <c r="AG10" i="16"/>
  <c r="AH10" i="16"/>
  <c r="BG10" i="16"/>
  <c r="BI10" i="16"/>
  <c r="BT10" i="16"/>
  <c r="T10" i="16"/>
  <c r="BL10" i="16"/>
  <c r="AL10" i="16"/>
  <c r="BM10" i="16"/>
  <c r="BO10" i="16"/>
  <c r="BP10" i="16"/>
  <c r="BQ10" i="16"/>
  <c r="BU10" i="16"/>
  <c r="BV10" i="16"/>
  <c r="N13" i="16"/>
  <c r="O13" i="16"/>
  <c r="P13" i="16"/>
  <c r="BF13" i="16"/>
  <c r="AF13" i="16"/>
  <c r="AG13" i="16"/>
  <c r="AH13" i="16"/>
  <c r="BG13" i="16"/>
  <c r="BI13" i="16"/>
  <c r="BT13" i="16"/>
  <c r="T13" i="16"/>
  <c r="BL13" i="16"/>
  <c r="AL13" i="16"/>
  <c r="BM13" i="16"/>
  <c r="BO13" i="16"/>
  <c r="BP13" i="16"/>
  <c r="BQ13" i="16"/>
  <c r="BU13" i="16"/>
  <c r="BV13" i="16"/>
  <c r="N12" i="16"/>
  <c r="O12" i="16"/>
  <c r="P12" i="16"/>
  <c r="BF12" i="16"/>
  <c r="AF12" i="16"/>
  <c r="AG12" i="16"/>
  <c r="AH12" i="16"/>
  <c r="BG12" i="16"/>
  <c r="BI12" i="16"/>
  <c r="BT12" i="16"/>
  <c r="T12" i="16"/>
  <c r="BL12" i="16"/>
  <c r="AL12" i="16"/>
  <c r="BM12" i="16"/>
  <c r="BO12" i="16"/>
  <c r="BP12" i="16"/>
  <c r="BQ12" i="16"/>
  <c r="BU12" i="16"/>
  <c r="BV12" i="16"/>
  <c r="N11" i="16"/>
  <c r="O11" i="16"/>
  <c r="P11" i="16"/>
  <c r="BF11" i="16"/>
  <c r="AF11" i="16"/>
  <c r="AG11" i="16"/>
  <c r="AH11" i="16"/>
  <c r="BG11" i="16"/>
  <c r="BI11" i="16"/>
  <c r="BT11" i="16"/>
  <c r="T11" i="16"/>
  <c r="BL11" i="16"/>
  <c r="AL11" i="16"/>
  <c r="BM11" i="16"/>
  <c r="BO11" i="16"/>
  <c r="BP11" i="16"/>
  <c r="BQ11" i="16"/>
  <c r="BU11" i="16"/>
  <c r="BV11" i="16"/>
  <c r="N8" i="16"/>
  <c r="O8" i="16"/>
  <c r="P8" i="16"/>
  <c r="BF8" i="16"/>
  <c r="AF8" i="16"/>
  <c r="AG8" i="16"/>
  <c r="AH8" i="16"/>
  <c r="BG8" i="16"/>
  <c r="BI8" i="16"/>
  <c r="BT8" i="16"/>
  <c r="T8" i="16"/>
  <c r="BL8" i="16"/>
  <c r="AL8" i="16"/>
  <c r="BM8" i="16"/>
  <c r="BO8" i="16"/>
  <c r="BP8" i="16"/>
  <c r="BQ8" i="16"/>
  <c r="BU8" i="16"/>
  <c r="BV8" i="16"/>
  <c r="N9" i="16"/>
  <c r="O9" i="16"/>
  <c r="P9" i="16"/>
  <c r="BF9" i="16"/>
  <c r="AF9" i="16"/>
  <c r="AG9" i="16"/>
  <c r="AH9" i="16"/>
  <c r="BG9" i="16"/>
  <c r="BI9" i="16"/>
  <c r="BT9" i="16"/>
  <c r="T9" i="16"/>
  <c r="BL9" i="16"/>
  <c r="AL9" i="16"/>
  <c r="BM9" i="16"/>
  <c r="BO9" i="16"/>
  <c r="BP9" i="16"/>
  <c r="BQ9" i="16"/>
  <c r="BU9" i="16"/>
  <c r="BV9" i="16"/>
  <c r="N15" i="16"/>
  <c r="O15" i="16"/>
  <c r="P15" i="16"/>
  <c r="BF15" i="16"/>
  <c r="AF15" i="16"/>
  <c r="AG15" i="16"/>
  <c r="AH15" i="16"/>
  <c r="BG15" i="16"/>
  <c r="BI15" i="16"/>
  <c r="BT15" i="16"/>
  <c r="T15" i="16"/>
  <c r="BL15" i="16"/>
  <c r="AL15" i="16"/>
  <c r="BM15" i="16"/>
  <c r="BO15" i="16"/>
  <c r="BP15" i="16"/>
  <c r="BQ15" i="16"/>
  <c r="BU15" i="16"/>
  <c r="BV15" i="16"/>
  <c r="BW8" i="16"/>
  <c r="BW15" i="16"/>
  <c r="BW9" i="16"/>
  <c r="BW11" i="16"/>
  <c r="BW12" i="16"/>
  <c r="BW13" i="16"/>
  <c r="BW7" i="16"/>
  <c r="BW14" i="16"/>
  <c r="BW10" i="16"/>
  <c r="BR8" i="16"/>
  <c r="BR15" i="16"/>
  <c r="BR9" i="16"/>
  <c r="BR11" i="16"/>
  <c r="BR12" i="16"/>
  <c r="BR13" i="16"/>
  <c r="BR7" i="16"/>
  <c r="BR14" i="16"/>
  <c r="BR10" i="16"/>
  <c r="BJ8" i="16"/>
  <c r="BJ15" i="16"/>
  <c r="BJ9" i="16"/>
  <c r="BJ11" i="16"/>
  <c r="BJ12" i="16"/>
  <c r="BJ13" i="16"/>
  <c r="BJ7" i="16"/>
  <c r="BJ14" i="16"/>
  <c r="BJ10" i="16"/>
  <c r="M11" i="14"/>
  <c r="N11" i="14"/>
  <c r="P11" i="14"/>
  <c r="BI11" i="14"/>
  <c r="AF11" i="14"/>
  <c r="AG11" i="14"/>
  <c r="AI11" i="14"/>
  <c r="BJ11" i="14"/>
  <c r="BL11" i="14"/>
  <c r="BW11" i="14"/>
  <c r="U11" i="14"/>
  <c r="BO11" i="14"/>
  <c r="AN11" i="14"/>
  <c r="BP11" i="14"/>
  <c r="BR11" i="14"/>
  <c r="BS11" i="14"/>
  <c r="BT11" i="14"/>
  <c r="BX11" i="14"/>
  <c r="BY11" i="14"/>
  <c r="M12" i="14"/>
  <c r="N12" i="14"/>
  <c r="P12" i="14"/>
  <c r="BI12" i="14"/>
  <c r="AF12" i="14"/>
  <c r="AG12" i="14"/>
  <c r="AI12" i="14"/>
  <c r="BJ12" i="14"/>
  <c r="BL12" i="14"/>
  <c r="BW12" i="14"/>
  <c r="U12" i="14"/>
  <c r="BO12" i="14"/>
  <c r="AN12" i="14"/>
  <c r="BP12" i="14"/>
  <c r="BR12" i="14"/>
  <c r="BS12" i="14"/>
  <c r="BT12" i="14"/>
  <c r="BX12" i="14"/>
  <c r="BY12" i="14"/>
  <c r="M10" i="14"/>
  <c r="N10" i="14"/>
  <c r="P10" i="14"/>
  <c r="BI10" i="14"/>
  <c r="AF10" i="14"/>
  <c r="AG10" i="14"/>
  <c r="AI10" i="14"/>
  <c r="BJ10" i="14"/>
  <c r="BL10" i="14"/>
  <c r="BW10" i="14"/>
  <c r="U10" i="14"/>
  <c r="BO10" i="14"/>
  <c r="AN10" i="14"/>
  <c r="BP10" i="14"/>
  <c r="BR10" i="14"/>
  <c r="BS10" i="14"/>
  <c r="BT10" i="14"/>
  <c r="BX10" i="14"/>
  <c r="BY10" i="14"/>
  <c r="U13" i="14"/>
  <c r="BO13" i="14"/>
  <c r="AN13" i="14"/>
  <c r="BP13" i="14"/>
  <c r="BR13" i="14"/>
  <c r="BS13" i="14"/>
  <c r="BT13" i="14"/>
  <c r="BX13" i="14"/>
  <c r="M13" i="14"/>
  <c r="N13" i="14"/>
  <c r="P13" i="14"/>
  <c r="BI13" i="14"/>
  <c r="AF13" i="14"/>
  <c r="AG13" i="14"/>
  <c r="AI13" i="14"/>
  <c r="BJ13" i="14"/>
  <c r="BL13" i="14"/>
  <c r="BW13" i="14"/>
  <c r="BY13" i="14"/>
  <c r="U7" i="14"/>
  <c r="BO7" i="14"/>
  <c r="AN7" i="14"/>
  <c r="BP7" i="14"/>
  <c r="BR7" i="14"/>
  <c r="BS7" i="14"/>
  <c r="BT7" i="14"/>
  <c r="BX7" i="14"/>
  <c r="M7" i="14"/>
  <c r="N7" i="14"/>
  <c r="P7" i="14"/>
  <c r="BI7" i="14"/>
  <c r="AF7" i="14"/>
  <c r="AG7" i="14"/>
  <c r="AI7" i="14"/>
  <c r="BJ7" i="14"/>
  <c r="BL7" i="14"/>
  <c r="BW7" i="14"/>
  <c r="BY7" i="14"/>
  <c r="U8" i="14"/>
  <c r="BO8" i="14"/>
  <c r="AN8" i="14"/>
  <c r="BP8" i="14"/>
  <c r="BR8" i="14"/>
  <c r="BS8" i="14"/>
  <c r="BT8" i="14"/>
  <c r="BX8" i="14"/>
  <c r="M8" i="14"/>
  <c r="N8" i="14"/>
  <c r="P8" i="14"/>
  <c r="BI8" i="14"/>
  <c r="AF8" i="14"/>
  <c r="AG8" i="14"/>
  <c r="AI8" i="14"/>
  <c r="BJ8" i="14"/>
  <c r="BL8" i="14"/>
  <c r="BW8" i="14"/>
  <c r="BY8" i="14"/>
  <c r="U9" i="14"/>
  <c r="BO9" i="14"/>
  <c r="AN9" i="14"/>
  <c r="BP9" i="14"/>
  <c r="BR9" i="14"/>
  <c r="BS9" i="14"/>
  <c r="BT9" i="14"/>
  <c r="BX9" i="14"/>
  <c r="M9" i="14"/>
  <c r="N9" i="14"/>
  <c r="P9" i="14"/>
  <c r="BI9" i="14"/>
  <c r="AF9" i="14"/>
  <c r="AG9" i="14"/>
  <c r="AI9" i="14"/>
  <c r="BJ9" i="14"/>
  <c r="BL9" i="14"/>
  <c r="BW9" i="14"/>
  <c r="BY9" i="14"/>
  <c r="BZ13" i="14"/>
  <c r="BZ9" i="14"/>
  <c r="BZ8" i="14"/>
  <c r="BZ7" i="14"/>
  <c r="BZ10" i="14"/>
  <c r="BZ12" i="14"/>
  <c r="BZ11" i="14"/>
  <c r="BU13" i="14"/>
  <c r="BU9" i="14"/>
  <c r="BU8" i="14"/>
  <c r="BU7" i="14"/>
  <c r="BU10" i="14"/>
  <c r="BU12" i="14"/>
  <c r="BU11" i="14"/>
  <c r="BM13" i="14"/>
  <c r="BM9" i="14"/>
  <c r="BM8" i="14"/>
  <c r="BM7" i="14"/>
  <c r="BM10" i="14"/>
  <c r="BM12" i="14"/>
  <c r="BM11" i="14"/>
  <c r="N15" i="13"/>
  <c r="O15" i="13"/>
  <c r="Q15" i="13"/>
  <c r="BI15" i="13"/>
  <c r="AG15" i="13"/>
  <c r="AH15" i="13"/>
  <c r="AJ15" i="13"/>
  <c r="BJ15" i="13"/>
  <c r="BL15" i="13"/>
  <c r="BW15" i="13"/>
  <c r="U15" i="13"/>
  <c r="BO15" i="13"/>
  <c r="AN15" i="13"/>
  <c r="BP15" i="13"/>
  <c r="BR15" i="13"/>
  <c r="BS15" i="13"/>
  <c r="BT15" i="13"/>
  <c r="BX15" i="13"/>
  <c r="BY15" i="13"/>
  <c r="N10" i="13"/>
  <c r="O10" i="13"/>
  <c r="Q10" i="13"/>
  <c r="BI10" i="13"/>
  <c r="AG10" i="13"/>
  <c r="AH10" i="13"/>
  <c r="AJ10" i="13"/>
  <c r="BJ10" i="13"/>
  <c r="BL10" i="13"/>
  <c r="BW10" i="13"/>
  <c r="U10" i="13"/>
  <c r="BO10" i="13"/>
  <c r="AN10" i="13"/>
  <c r="BP10" i="13"/>
  <c r="BR10" i="13"/>
  <c r="BS10" i="13"/>
  <c r="BT10" i="13"/>
  <c r="BX10" i="13"/>
  <c r="BY10" i="13"/>
  <c r="N12" i="13"/>
  <c r="O12" i="13"/>
  <c r="Q12" i="13"/>
  <c r="BI12" i="13"/>
  <c r="AG12" i="13"/>
  <c r="AH12" i="13"/>
  <c r="AJ12" i="13"/>
  <c r="BJ12" i="13"/>
  <c r="BL12" i="13"/>
  <c r="BW12" i="13"/>
  <c r="U12" i="13"/>
  <c r="BO12" i="13"/>
  <c r="AN12" i="13"/>
  <c r="BP12" i="13"/>
  <c r="BR12" i="13"/>
  <c r="BS12" i="13"/>
  <c r="BT12" i="13"/>
  <c r="BX12" i="13"/>
  <c r="BY12" i="13"/>
  <c r="N17" i="13"/>
  <c r="O17" i="13"/>
  <c r="Q17" i="13"/>
  <c r="BI17" i="13"/>
  <c r="AG17" i="13"/>
  <c r="AH17" i="13"/>
  <c r="AJ17" i="13"/>
  <c r="BJ17" i="13"/>
  <c r="BL17" i="13"/>
  <c r="BW17" i="13"/>
  <c r="U17" i="13"/>
  <c r="BO17" i="13"/>
  <c r="AN17" i="13"/>
  <c r="BP17" i="13"/>
  <c r="BR17" i="13"/>
  <c r="BS17" i="13"/>
  <c r="BT17" i="13"/>
  <c r="BX17" i="13"/>
  <c r="BY17" i="13"/>
  <c r="N16" i="13"/>
  <c r="O16" i="13"/>
  <c r="Q16" i="13"/>
  <c r="BI16" i="13"/>
  <c r="AG16" i="13"/>
  <c r="AH16" i="13"/>
  <c r="AJ16" i="13"/>
  <c r="BJ16" i="13"/>
  <c r="BL16" i="13"/>
  <c r="BW16" i="13"/>
  <c r="U16" i="13"/>
  <c r="BO16" i="13"/>
  <c r="AN16" i="13"/>
  <c r="BP16" i="13"/>
  <c r="BR16" i="13"/>
  <c r="BS16" i="13"/>
  <c r="BT16" i="13"/>
  <c r="BX16" i="13"/>
  <c r="BY16" i="13"/>
  <c r="N20" i="13"/>
  <c r="O20" i="13"/>
  <c r="Q20" i="13"/>
  <c r="BI20" i="13"/>
  <c r="AG20" i="13"/>
  <c r="AH20" i="13"/>
  <c r="AJ20" i="13"/>
  <c r="BJ20" i="13"/>
  <c r="BL20" i="13"/>
  <c r="BW20" i="13"/>
  <c r="U20" i="13"/>
  <c r="BO20" i="13"/>
  <c r="AN20" i="13"/>
  <c r="BP20" i="13"/>
  <c r="BR20" i="13"/>
  <c r="BS20" i="13"/>
  <c r="BT20" i="13"/>
  <c r="BX20" i="13"/>
  <c r="BY20" i="13"/>
  <c r="N19" i="13"/>
  <c r="O19" i="13"/>
  <c r="Q19" i="13"/>
  <c r="BI19" i="13"/>
  <c r="AG19" i="13"/>
  <c r="AH19" i="13"/>
  <c r="AJ19" i="13"/>
  <c r="BJ19" i="13"/>
  <c r="BL19" i="13"/>
  <c r="BW19" i="13"/>
  <c r="U19" i="13"/>
  <c r="BO19" i="13"/>
  <c r="AN19" i="13"/>
  <c r="BP19" i="13"/>
  <c r="BR19" i="13"/>
  <c r="BS19" i="13"/>
  <c r="BT19" i="13"/>
  <c r="BX19" i="13"/>
  <c r="BY19" i="13"/>
  <c r="N9" i="13"/>
  <c r="O9" i="13"/>
  <c r="Q9" i="13"/>
  <c r="BI9" i="13"/>
  <c r="AG9" i="13"/>
  <c r="AH9" i="13"/>
  <c r="AJ9" i="13"/>
  <c r="BJ9" i="13"/>
  <c r="BL9" i="13"/>
  <c r="BW9" i="13"/>
  <c r="U9" i="13"/>
  <c r="BO9" i="13"/>
  <c r="AN9" i="13"/>
  <c r="BP9" i="13"/>
  <c r="BR9" i="13"/>
  <c r="BS9" i="13"/>
  <c r="BT9" i="13"/>
  <c r="BX9" i="13"/>
  <c r="BY9" i="13"/>
  <c r="N14" i="13"/>
  <c r="O14" i="13"/>
  <c r="Q14" i="13"/>
  <c r="BI14" i="13"/>
  <c r="AG14" i="13"/>
  <c r="AH14" i="13"/>
  <c r="AJ14" i="13"/>
  <c r="BJ14" i="13"/>
  <c r="BL14" i="13"/>
  <c r="BW14" i="13"/>
  <c r="U14" i="13"/>
  <c r="BO14" i="13"/>
  <c r="AN14" i="13"/>
  <c r="BP14" i="13"/>
  <c r="BR14" i="13"/>
  <c r="BS14" i="13"/>
  <c r="BT14" i="13"/>
  <c r="BX14" i="13"/>
  <c r="BY14" i="13"/>
  <c r="N18" i="13"/>
  <c r="O18" i="13"/>
  <c r="Q18" i="13"/>
  <c r="BI18" i="13"/>
  <c r="AG18" i="13"/>
  <c r="AH18" i="13"/>
  <c r="AJ18" i="13"/>
  <c r="BJ18" i="13"/>
  <c r="BL18" i="13"/>
  <c r="BW18" i="13"/>
  <c r="U18" i="13"/>
  <c r="BO18" i="13"/>
  <c r="AN18" i="13"/>
  <c r="BP18" i="13"/>
  <c r="BR18" i="13"/>
  <c r="BS18" i="13"/>
  <c r="BT18" i="13"/>
  <c r="BX18" i="13"/>
  <c r="BY18" i="13"/>
  <c r="N11" i="13"/>
  <c r="O11" i="13"/>
  <c r="Q11" i="13"/>
  <c r="BI11" i="13"/>
  <c r="AG11" i="13"/>
  <c r="AH11" i="13"/>
  <c r="AJ11" i="13"/>
  <c r="BJ11" i="13"/>
  <c r="BL11" i="13"/>
  <c r="BW11" i="13"/>
  <c r="U11" i="13"/>
  <c r="BO11" i="13"/>
  <c r="AN11" i="13"/>
  <c r="BP11" i="13"/>
  <c r="BR11" i="13"/>
  <c r="BS11" i="13"/>
  <c r="BT11" i="13"/>
  <c r="BX11" i="13"/>
  <c r="BY11" i="13"/>
  <c r="N13" i="13"/>
  <c r="O13" i="13"/>
  <c r="Q13" i="13"/>
  <c r="BI13" i="13"/>
  <c r="AG13" i="13"/>
  <c r="AH13" i="13"/>
  <c r="AJ13" i="13"/>
  <c r="BJ13" i="13"/>
  <c r="BL13" i="13"/>
  <c r="BW13" i="13"/>
  <c r="U13" i="13"/>
  <c r="BO13" i="13"/>
  <c r="AN13" i="13"/>
  <c r="BP13" i="13"/>
  <c r="BR13" i="13"/>
  <c r="BS13" i="13"/>
  <c r="BT13" i="13"/>
  <c r="BX13" i="13"/>
  <c r="BY13" i="13"/>
  <c r="N7" i="13"/>
  <c r="O7" i="13"/>
  <c r="Q7" i="13"/>
  <c r="BI7" i="13"/>
  <c r="AG7" i="13"/>
  <c r="AH7" i="13"/>
  <c r="AJ7" i="13"/>
  <c r="BJ7" i="13"/>
  <c r="BL7" i="13"/>
  <c r="BW7" i="13"/>
  <c r="U7" i="13"/>
  <c r="BO7" i="13"/>
  <c r="AN7" i="13"/>
  <c r="BP7" i="13"/>
  <c r="BR7" i="13"/>
  <c r="BS7" i="13"/>
  <c r="BT7" i="13"/>
  <c r="BX7" i="13"/>
  <c r="BY7" i="13"/>
  <c r="N8" i="13"/>
  <c r="O8" i="13"/>
  <c r="Q8" i="13"/>
  <c r="BI8" i="13"/>
  <c r="AG8" i="13"/>
  <c r="AH8" i="13"/>
  <c r="AJ8" i="13"/>
  <c r="BJ8" i="13"/>
  <c r="BL8" i="13"/>
  <c r="BW8" i="13"/>
  <c r="U8" i="13"/>
  <c r="BO8" i="13"/>
  <c r="AN8" i="13"/>
  <c r="BP8" i="13"/>
  <c r="BR8" i="13"/>
  <c r="BS8" i="13"/>
  <c r="BT8" i="13"/>
  <c r="BX8" i="13"/>
  <c r="BY8" i="13"/>
  <c r="N21" i="13"/>
  <c r="O21" i="13"/>
  <c r="Q21" i="13"/>
  <c r="BI21" i="13"/>
  <c r="AG21" i="13"/>
  <c r="AH21" i="13"/>
  <c r="AJ21" i="13"/>
  <c r="BJ21" i="13"/>
  <c r="BL21" i="13"/>
  <c r="BW21" i="13"/>
  <c r="U21" i="13"/>
  <c r="BO21" i="13"/>
  <c r="AN21" i="13"/>
  <c r="BP21" i="13"/>
  <c r="BR21" i="13"/>
  <c r="BS21" i="13"/>
  <c r="BT21" i="13"/>
  <c r="BX21" i="13"/>
  <c r="BY21" i="13"/>
  <c r="N22" i="13"/>
  <c r="O22" i="13"/>
  <c r="Q22" i="13"/>
  <c r="BI22" i="13"/>
  <c r="AG22" i="13"/>
  <c r="AH22" i="13"/>
  <c r="AJ22" i="13"/>
  <c r="BJ22" i="13"/>
  <c r="BL22" i="13"/>
  <c r="BW22" i="13"/>
  <c r="U22" i="13"/>
  <c r="BO22" i="13"/>
  <c r="AN22" i="13"/>
  <c r="BP22" i="13"/>
  <c r="BR22" i="13"/>
  <c r="BS22" i="13"/>
  <c r="BT22" i="13"/>
  <c r="BX22" i="13"/>
  <c r="BY22" i="13"/>
  <c r="BU12" i="13"/>
  <c r="BU22" i="13"/>
  <c r="BU21" i="13"/>
  <c r="BU8" i="13"/>
  <c r="BU7" i="13"/>
  <c r="BU13" i="13"/>
  <c r="BU11" i="13"/>
  <c r="BU18" i="13"/>
  <c r="BU14" i="13"/>
  <c r="BU9" i="13"/>
  <c r="BU19" i="13"/>
  <c r="BU20" i="13"/>
  <c r="BU16" i="13"/>
  <c r="BU17" i="13"/>
  <c r="BU10" i="13"/>
  <c r="BU15" i="13"/>
  <c r="BM12" i="13"/>
  <c r="BM22" i="13"/>
  <c r="BM21" i="13"/>
  <c r="BM8" i="13"/>
  <c r="BM7" i="13"/>
  <c r="BM13" i="13"/>
  <c r="BM11" i="13"/>
  <c r="BM18" i="13"/>
  <c r="BM14" i="13"/>
  <c r="BM9" i="13"/>
  <c r="BM19" i="13"/>
  <c r="BM20" i="13"/>
  <c r="BM16" i="13"/>
  <c r="BM17" i="13"/>
  <c r="BM10" i="13"/>
  <c r="BM15" i="13"/>
  <c r="H20" i="24"/>
  <c r="S20" i="24"/>
  <c r="M20" i="24"/>
  <c r="T20" i="24"/>
  <c r="V20" i="24"/>
  <c r="W20" i="24"/>
  <c r="X20" i="24"/>
  <c r="H18" i="24"/>
  <c r="S18" i="24"/>
  <c r="M18" i="24"/>
  <c r="T18" i="24"/>
  <c r="V18" i="24"/>
  <c r="W18" i="24"/>
  <c r="X18" i="24"/>
  <c r="H12" i="24"/>
  <c r="S12" i="24"/>
  <c r="M12" i="24"/>
  <c r="T12" i="24"/>
  <c r="V12" i="24"/>
  <c r="W12" i="24"/>
  <c r="X12" i="24"/>
  <c r="H14" i="24"/>
  <c r="S14" i="24"/>
  <c r="M14" i="24"/>
  <c r="T14" i="24"/>
  <c r="V14" i="24"/>
  <c r="W14" i="24"/>
  <c r="X14" i="24"/>
  <c r="H8" i="24"/>
  <c r="S8" i="24"/>
  <c r="M8" i="24"/>
  <c r="T8" i="24"/>
  <c r="V8" i="24"/>
  <c r="W8" i="24"/>
  <c r="X8" i="24"/>
  <c r="H22" i="24"/>
  <c r="S22" i="24"/>
  <c r="M22" i="24"/>
  <c r="T22" i="24"/>
  <c r="V22" i="24"/>
  <c r="W22" i="24"/>
  <c r="H10" i="24"/>
  <c r="S10" i="24"/>
  <c r="M10" i="24"/>
  <c r="T10" i="24"/>
  <c r="V10" i="24"/>
  <c r="W10" i="24"/>
  <c r="X10" i="24"/>
  <c r="H16" i="24"/>
  <c r="S16" i="24"/>
  <c r="M16" i="24"/>
  <c r="T16" i="24"/>
  <c r="V16" i="24"/>
  <c r="W16" i="24"/>
  <c r="X16" i="24"/>
  <c r="H24" i="24"/>
  <c r="S24" i="24"/>
  <c r="M24" i="24"/>
  <c r="T24" i="24"/>
  <c r="V24" i="24"/>
  <c r="W24" i="24"/>
  <c r="Q18" i="24"/>
  <c r="F30" i="19"/>
  <c r="P30" i="19"/>
  <c r="J30" i="19"/>
  <c r="Q30" i="19"/>
  <c r="S30" i="19"/>
  <c r="F22" i="19"/>
  <c r="P22" i="19"/>
  <c r="J22" i="19"/>
  <c r="Q22" i="19"/>
  <c r="S22" i="19"/>
  <c r="F34" i="19"/>
  <c r="P34" i="19"/>
  <c r="J34" i="19"/>
  <c r="Q34" i="19"/>
  <c r="S34" i="19"/>
  <c r="F20" i="19"/>
  <c r="P20" i="19"/>
  <c r="J20" i="19"/>
  <c r="Q20" i="19"/>
  <c r="S20" i="19"/>
  <c r="F32" i="19"/>
  <c r="P32" i="19"/>
  <c r="J32" i="19"/>
  <c r="Q32" i="19"/>
  <c r="S32" i="19"/>
  <c r="J18" i="19"/>
  <c r="Q18" i="19"/>
  <c r="F18" i="19"/>
  <c r="P18" i="19"/>
  <c r="S18" i="19"/>
  <c r="F26" i="19"/>
  <c r="P26" i="19"/>
  <c r="J26" i="19"/>
  <c r="Q26" i="19"/>
  <c r="S26" i="19"/>
  <c r="F40" i="19"/>
  <c r="P40" i="19"/>
  <c r="J40" i="19"/>
  <c r="Q40" i="19"/>
  <c r="S40" i="19"/>
  <c r="F16" i="19"/>
  <c r="P16" i="19"/>
  <c r="J16" i="19"/>
  <c r="Q16" i="19"/>
  <c r="S16" i="19"/>
  <c r="F12" i="19"/>
  <c r="P12" i="19"/>
  <c r="J12" i="19"/>
  <c r="Q12" i="19"/>
  <c r="S12" i="19"/>
  <c r="F38" i="19"/>
  <c r="P38" i="19"/>
  <c r="J38" i="19"/>
  <c r="Q38" i="19"/>
  <c r="S38" i="19"/>
  <c r="F28" i="19"/>
  <c r="P28" i="19"/>
  <c r="J28" i="19"/>
  <c r="Q28" i="19"/>
  <c r="S28" i="19"/>
  <c r="F10" i="19"/>
  <c r="P10" i="19"/>
  <c r="J10" i="19"/>
  <c r="Q10" i="19"/>
  <c r="S10" i="19"/>
  <c r="F14" i="19"/>
  <c r="P14" i="19"/>
  <c r="J14" i="19"/>
  <c r="Q14" i="19"/>
  <c r="S14" i="19"/>
  <c r="F24" i="19"/>
  <c r="P24" i="19"/>
  <c r="J24" i="19"/>
  <c r="Q24" i="19"/>
  <c r="S24" i="19"/>
  <c r="J36" i="19"/>
  <c r="Q36" i="19"/>
  <c r="F36" i="19"/>
  <c r="P36" i="19"/>
  <c r="S36" i="19"/>
  <c r="F8" i="19"/>
  <c r="P8" i="19"/>
  <c r="J8" i="19"/>
  <c r="Q8" i="19"/>
  <c r="S8" i="19"/>
  <c r="N40" i="19"/>
  <c r="N8" i="19"/>
  <c r="N36" i="19"/>
  <c r="F10" i="6"/>
  <c r="P10" i="6"/>
  <c r="J10" i="6"/>
  <c r="Q10" i="6"/>
  <c r="S10" i="6"/>
  <c r="F11" i="6"/>
  <c r="P11" i="6"/>
  <c r="J11" i="6"/>
  <c r="Q11" i="6"/>
  <c r="S11" i="6"/>
  <c r="F9" i="6"/>
  <c r="P9" i="6"/>
  <c r="J9" i="6"/>
  <c r="Q9" i="6"/>
  <c r="S9" i="6"/>
  <c r="J8" i="6"/>
  <c r="Q8" i="6"/>
  <c r="F8" i="6"/>
  <c r="P8" i="6"/>
  <c r="S8" i="6"/>
  <c r="F7" i="6"/>
  <c r="P7" i="6"/>
  <c r="J7" i="6"/>
  <c r="Q7" i="6"/>
  <c r="S7" i="6"/>
  <c r="N10" i="6"/>
  <c r="F26" i="9"/>
  <c r="P26" i="9"/>
  <c r="J26" i="9"/>
  <c r="Q26" i="9"/>
  <c r="S26" i="9"/>
  <c r="F32" i="9"/>
  <c r="P32" i="9"/>
  <c r="J32" i="9"/>
  <c r="Q32" i="9"/>
  <c r="F28" i="9"/>
  <c r="P28" i="9"/>
  <c r="J28" i="9"/>
  <c r="Q28" i="9"/>
  <c r="S28" i="9"/>
  <c r="F24" i="9"/>
  <c r="P24" i="9"/>
  <c r="J24" i="9"/>
  <c r="Q24" i="9"/>
  <c r="S24" i="9"/>
  <c r="F22" i="9"/>
  <c r="P22" i="9"/>
  <c r="J22" i="9"/>
  <c r="Q22" i="9"/>
  <c r="S22" i="9"/>
  <c r="F10" i="9"/>
  <c r="P10" i="9"/>
  <c r="J10" i="9"/>
  <c r="Q10" i="9"/>
  <c r="S10" i="9"/>
  <c r="F8" i="9"/>
  <c r="P8" i="9"/>
  <c r="J8" i="9"/>
  <c r="Q8" i="9"/>
  <c r="S8" i="9"/>
  <c r="F14" i="9"/>
  <c r="P14" i="9"/>
  <c r="J14" i="9"/>
  <c r="Q14" i="9"/>
  <c r="S14" i="9"/>
  <c r="F34" i="9"/>
  <c r="P34" i="9"/>
  <c r="J34" i="9"/>
  <c r="Q34" i="9"/>
  <c r="S34" i="9"/>
  <c r="F18" i="9"/>
  <c r="P18" i="9"/>
  <c r="J18" i="9"/>
  <c r="Q18" i="9"/>
  <c r="S18" i="9"/>
  <c r="F12" i="9"/>
  <c r="P12" i="9"/>
  <c r="J12" i="9"/>
  <c r="Q12" i="9"/>
  <c r="S12" i="9"/>
  <c r="F20" i="9"/>
  <c r="P20" i="9"/>
  <c r="J20" i="9"/>
  <c r="Q20" i="9"/>
  <c r="S20" i="9"/>
  <c r="F30" i="9"/>
  <c r="P30" i="9"/>
  <c r="J30" i="9"/>
  <c r="Q30" i="9"/>
  <c r="S30" i="9"/>
  <c r="F16" i="9"/>
  <c r="P16" i="9"/>
  <c r="J16" i="9"/>
  <c r="Q16" i="9"/>
  <c r="S16" i="9"/>
  <c r="N13" i="4"/>
  <c r="N18" i="3"/>
  <c r="N14" i="3"/>
  <c r="N9" i="3"/>
  <c r="I10" i="26"/>
  <c r="K10" i="26"/>
  <c r="L10" i="26"/>
  <c r="AE10" i="26"/>
  <c r="R10" i="26"/>
  <c r="T10" i="26"/>
  <c r="U10" i="26"/>
  <c r="AF10" i="26"/>
  <c r="Z10" i="26"/>
  <c r="AB10" i="26"/>
  <c r="AC10" i="26"/>
  <c r="AG10" i="26"/>
  <c r="AH10" i="26"/>
  <c r="AI10" i="26"/>
  <c r="AJ10" i="26"/>
  <c r="I8" i="26"/>
  <c r="K8" i="26"/>
  <c r="L8" i="26"/>
  <c r="AE8" i="26"/>
  <c r="R8" i="26"/>
  <c r="T8" i="26"/>
  <c r="U8" i="26"/>
  <c r="AF8" i="26"/>
  <c r="Z8" i="26"/>
  <c r="AB8" i="26"/>
  <c r="AC8" i="26"/>
  <c r="AG8" i="26"/>
  <c r="AH8" i="26"/>
  <c r="AI8" i="26"/>
  <c r="AJ8" i="26"/>
  <c r="AK2" i="26"/>
  <c r="AK1" i="26"/>
  <c r="N13" i="12"/>
  <c r="O13" i="12"/>
  <c r="P13" i="12"/>
  <c r="BF13" i="12"/>
  <c r="AF13" i="12"/>
  <c r="AG13" i="12"/>
  <c r="AH13" i="12"/>
  <c r="BG13" i="12"/>
  <c r="BI13" i="12"/>
  <c r="BT13" i="12"/>
  <c r="T13" i="12"/>
  <c r="BL13" i="12"/>
  <c r="AL13" i="12"/>
  <c r="BM13" i="12"/>
  <c r="BO13" i="12"/>
  <c r="BP13" i="12"/>
  <c r="BQ13" i="12"/>
  <c r="BU13" i="12"/>
  <c r="BV13" i="12"/>
  <c r="N10" i="12"/>
  <c r="O10" i="12"/>
  <c r="P10" i="12"/>
  <c r="BF10" i="12"/>
  <c r="AF10" i="12"/>
  <c r="AG10" i="12"/>
  <c r="AH10" i="12"/>
  <c r="BG10" i="12"/>
  <c r="BI10" i="12"/>
  <c r="BT10" i="12"/>
  <c r="T10" i="12"/>
  <c r="BL10" i="12"/>
  <c r="AL10" i="12"/>
  <c r="BM10" i="12"/>
  <c r="BO10" i="12"/>
  <c r="BP10" i="12"/>
  <c r="BQ10" i="12"/>
  <c r="BU10" i="12"/>
  <c r="BV10" i="12"/>
  <c r="N11" i="12"/>
  <c r="O11" i="12"/>
  <c r="P11" i="12"/>
  <c r="BF11" i="12"/>
  <c r="AF11" i="12"/>
  <c r="AG11" i="12"/>
  <c r="AH11" i="12"/>
  <c r="BG11" i="12"/>
  <c r="BI11" i="12"/>
  <c r="BT11" i="12"/>
  <c r="T11" i="12"/>
  <c r="BL11" i="12"/>
  <c r="AL11" i="12"/>
  <c r="BM11" i="12"/>
  <c r="BO11" i="12"/>
  <c r="BP11" i="12"/>
  <c r="BQ11" i="12"/>
  <c r="BU11" i="12"/>
  <c r="BV11" i="12"/>
  <c r="N9" i="12"/>
  <c r="O9" i="12"/>
  <c r="P9" i="12"/>
  <c r="BF9" i="12"/>
  <c r="AF9" i="12"/>
  <c r="AG9" i="12"/>
  <c r="AH9" i="12"/>
  <c r="BG9" i="12"/>
  <c r="BI9" i="12"/>
  <c r="BT9" i="12"/>
  <c r="T9" i="12"/>
  <c r="BL9" i="12"/>
  <c r="AL9" i="12"/>
  <c r="BM9" i="12"/>
  <c r="BO9" i="12"/>
  <c r="BP9" i="12"/>
  <c r="BQ9" i="12"/>
  <c r="BU9" i="12"/>
  <c r="BV9" i="12"/>
  <c r="N12" i="12"/>
  <c r="O12" i="12"/>
  <c r="P12" i="12"/>
  <c r="BF12" i="12"/>
  <c r="AF12" i="12"/>
  <c r="AG12" i="12"/>
  <c r="AH12" i="12"/>
  <c r="BG12" i="12"/>
  <c r="BI12" i="12"/>
  <c r="BT12" i="12"/>
  <c r="T12" i="12"/>
  <c r="BL12" i="12"/>
  <c r="AL12" i="12"/>
  <c r="BM12" i="12"/>
  <c r="BO12" i="12"/>
  <c r="BP12" i="12"/>
  <c r="BQ12" i="12"/>
  <c r="BU12" i="12"/>
  <c r="BV12" i="12"/>
  <c r="N8" i="12"/>
  <c r="O8" i="12"/>
  <c r="P8" i="12"/>
  <c r="BF8" i="12"/>
  <c r="AF8" i="12"/>
  <c r="AG8" i="12"/>
  <c r="AH8" i="12"/>
  <c r="BG8" i="12"/>
  <c r="BI8" i="12"/>
  <c r="BT8" i="12"/>
  <c r="T8" i="12"/>
  <c r="BL8" i="12"/>
  <c r="AL8" i="12"/>
  <c r="BM8" i="12"/>
  <c r="BO8" i="12"/>
  <c r="BP8" i="12"/>
  <c r="BQ8" i="12"/>
  <c r="BU8" i="12"/>
  <c r="BV8" i="12"/>
  <c r="BT14" i="12"/>
  <c r="T14" i="12"/>
  <c r="BL14" i="12"/>
  <c r="AL14" i="12"/>
  <c r="BM14" i="12"/>
  <c r="BO14" i="12"/>
  <c r="BP14" i="12"/>
  <c r="BQ14" i="12"/>
  <c r="BU14" i="12"/>
  <c r="N7" i="12"/>
  <c r="O7" i="12"/>
  <c r="P7" i="12"/>
  <c r="BF7" i="12"/>
  <c r="AF7" i="12"/>
  <c r="AG7" i="12"/>
  <c r="AH7" i="12"/>
  <c r="BG7" i="12"/>
  <c r="BI7" i="12"/>
  <c r="BT7" i="12"/>
  <c r="T7" i="12"/>
  <c r="BL7" i="12"/>
  <c r="AL7" i="12"/>
  <c r="BM7" i="12"/>
  <c r="BO7" i="12"/>
  <c r="BP7" i="12"/>
  <c r="BQ7" i="12"/>
  <c r="BU7" i="12"/>
  <c r="BV7" i="12"/>
  <c r="BW7" i="12"/>
  <c r="BW8" i="12"/>
  <c r="BW12" i="12"/>
  <c r="BW9" i="12"/>
  <c r="BW11" i="12"/>
  <c r="BW10" i="12"/>
  <c r="BW13" i="12"/>
  <c r="BR7" i="12"/>
  <c r="BR14" i="12"/>
  <c r="BR8" i="12"/>
  <c r="BR12" i="12"/>
  <c r="BR9" i="12"/>
  <c r="BR11" i="12"/>
  <c r="BR10" i="12"/>
  <c r="BR13" i="12"/>
  <c r="BJ7" i="12"/>
  <c r="BJ14" i="12"/>
  <c r="BJ8" i="12"/>
  <c r="BJ12" i="12"/>
  <c r="BJ9" i="12"/>
  <c r="BJ11" i="12"/>
  <c r="BJ10" i="12"/>
  <c r="BJ13" i="12"/>
  <c r="U20" i="10"/>
  <c r="BO20" i="10"/>
  <c r="AN20" i="10"/>
  <c r="BP20" i="10"/>
  <c r="BR20" i="10"/>
  <c r="BS20" i="10"/>
  <c r="BT20" i="10"/>
  <c r="AN13" i="10"/>
  <c r="BP13" i="10"/>
  <c r="U13" i="10"/>
  <c r="BO13" i="10"/>
  <c r="BR13" i="10"/>
  <c r="BS13" i="10"/>
  <c r="BT13" i="10"/>
  <c r="U27" i="10"/>
  <c r="BO27" i="10"/>
  <c r="AN27" i="10"/>
  <c r="BP27" i="10"/>
  <c r="BR27" i="10"/>
  <c r="BS27" i="10"/>
  <c r="BT27" i="10"/>
  <c r="U34" i="10"/>
  <c r="BO34" i="10"/>
  <c r="AN34" i="10"/>
  <c r="BP34" i="10"/>
  <c r="BF34" i="10"/>
  <c r="BQ34" i="10"/>
  <c r="BR34" i="10"/>
  <c r="BS34" i="10"/>
  <c r="N14" i="1"/>
  <c r="N15" i="1"/>
  <c r="N16" i="1"/>
  <c r="N17" i="1"/>
  <c r="N18" i="1"/>
  <c r="N19" i="1"/>
  <c r="N20" i="1"/>
  <c r="O20" i="1"/>
  <c r="Q20" i="1"/>
  <c r="BL20" i="1"/>
  <c r="AH14" i="1"/>
  <c r="AH15" i="1"/>
  <c r="AH16" i="1"/>
  <c r="AH17" i="1"/>
  <c r="AH18" i="1"/>
  <c r="AH19" i="1"/>
  <c r="AH20" i="1"/>
  <c r="AI20" i="1"/>
  <c r="AK20" i="1"/>
  <c r="BM20" i="1"/>
  <c r="BO20" i="1"/>
  <c r="N7" i="1"/>
  <c r="N8" i="1"/>
  <c r="N9" i="1"/>
  <c r="N10" i="1"/>
  <c r="N11" i="1"/>
  <c r="N12" i="1"/>
  <c r="N13" i="1"/>
  <c r="O13" i="1"/>
  <c r="Q13" i="1"/>
  <c r="BL13" i="1"/>
  <c r="AH7" i="1"/>
  <c r="AH8" i="1"/>
  <c r="AH9" i="1"/>
  <c r="AH10" i="1"/>
  <c r="AH11" i="1"/>
  <c r="AH12" i="1"/>
  <c r="AH13" i="1"/>
  <c r="AI13" i="1"/>
  <c r="AK13" i="1"/>
  <c r="BM13" i="1"/>
  <c r="BO13" i="1"/>
  <c r="N21" i="2"/>
  <c r="N22" i="2"/>
  <c r="N23" i="2"/>
  <c r="N24" i="2"/>
  <c r="N25" i="2"/>
  <c r="N26" i="2"/>
  <c r="N27" i="2"/>
  <c r="O27" i="2"/>
  <c r="P27" i="2"/>
  <c r="BI27" i="2"/>
  <c r="AG21" i="2"/>
  <c r="AG22" i="2"/>
  <c r="AG23" i="2"/>
  <c r="AG24" i="2"/>
  <c r="AG25" i="2"/>
  <c r="AG26" i="2"/>
  <c r="AG27" i="2"/>
  <c r="AH27" i="2"/>
  <c r="AI27" i="2"/>
  <c r="BJ27" i="2"/>
  <c r="BL27" i="2"/>
  <c r="N7" i="2"/>
  <c r="N8" i="2"/>
  <c r="N9" i="2"/>
  <c r="N10" i="2"/>
  <c r="N11" i="2"/>
  <c r="N12" i="2"/>
  <c r="N13" i="2"/>
  <c r="O13" i="2"/>
  <c r="P13" i="2"/>
  <c r="BI13" i="2"/>
  <c r="AG7" i="2"/>
  <c r="AG8" i="2"/>
  <c r="AG9" i="2"/>
  <c r="AG10" i="2"/>
  <c r="AG11" i="2"/>
  <c r="AG12" i="2"/>
  <c r="AG13" i="2"/>
  <c r="AH13" i="2"/>
  <c r="AI13" i="2"/>
  <c r="BJ13" i="2"/>
  <c r="BL13" i="2"/>
  <c r="N42" i="2"/>
  <c r="N43" i="2"/>
  <c r="N44" i="2"/>
  <c r="N45" i="2"/>
  <c r="N46" i="2"/>
  <c r="N47" i="2"/>
  <c r="N48" i="2"/>
  <c r="O48" i="2"/>
  <c r="P48" i="2"/>
  <c r="BI48" i="2"/>
  <c r="AG42" i="2"/>
  <c r="AG43" i="2"/>
  <c r="AG44" i="2"/>
  <c r="AG45" i="2"/>
  <c r="AG46" i="2"/>
  <c r="AG47" i="2"/>
  <c r="AG48" i="2"/>
  <c r="AH48" i="2"/>
  <c r="AI48" i="2"/>
  <c r="BJ48" i="2"/>
  <c r="BL48" i="2"/>
  <c r="N14" i="2"/>
  <c r="N15" i="2"/>
  <c r="N16" i="2"/>
  <c r="N17" i="2"/>
  <c r="N18" i="2"/>
  <c r="N19" i="2"/>
  <c r="N20" i="2"/>
  <c r="O20" i="2"/>
  <c r="P20" i="2"/>
  <c r="BI20" i="2"/>
  <c r="AG14" i="2"/>
  <c r="AG15" i="2"/>
  <c r="AG16" i="2"/>
  <c r="AG17" i="2"/>
  <c r="AG18" i="2"/>
  <c r="AG19" i="2"/>
  <c r="AG20" i="2"/>
  <c r="AH20" i="2"/>
  <c r="AI20" i="2"/>
  <c r="BJ20" i="2"/>
  <c r="BL20" i="2"/>
  <c r="N35" i="2"/>
  <c r="N36" i="2"/>
  <c r="N37" i="2"/>
  <c r="N38" i="2"/>
  <c r="N39" i="2"/>
  <c r="N40" i="2"/>
  <c r="N41" i="2"/>
  <c r="O41" i="2"/>
  <c r="P41" i="2"/>
  <c r="BI41" i="2"/>
  <c r="AG35" i="2"/>
  <c r="AG36" i="2"/>
  <c r="AG37" i="2"/>
  <c r="AG38" i="2"/>
  <c r="AG39" i="2"/>
  <c r="AG40" i="2"/>
  <c r="AG41" i="2"/>
  <c r="AH41" i="2"/>
  <c r="AI41" i="2"/>
  <c r="BJ41" i="2"/>
  <c r="BL41" i="2"/>
  <c r="N28" i="2"/>
  <c r="N29" i="2"/>
  <c r="N30" i="2"/>
  <c r="N31" i="2"/>
  <c r="N32" i="2"/>
  <c r="N33" i="2"/>
  <c r="N34" i="2"/>
  <c r="O34" i="2"/>
  <c r="P34" i="2"/>
  <c r="BI34" i="2"/>
  <c r="AG28" i="2"/>
  <c r="AG29" i="2"/>
  <c r="AG30" i="2"/>
  <c r="AG31" i="2"/>
  <c r="AG32" i="2"/>
  <c r="AG33" i="2"/>
  <c r="AG34" i="2"/>
  <c r="AH34" i="2"/>
  <c r="AI34" i="2"/>
  <c r="BJ34" i="2"/>
  <c r="BL34" i="2"/>
  <c r="Q12" i="25"/>
  <c r="Q20" i="25"/>
  <c r="Q18" i="25"/>
  <c r="Q8" i="25"/>
  <c r="Q14" i="25"/>
  <c r="Q16" i="25"/>
  <c r="Q10" i="25"/>
  <c r="Y2" i="25"/>
  <c r="Y1" i="25"/>
  <c r="Q24" i="24"/>
  <c r="Q16" i="24"/>
  <c r="Q10" i="24"/>
  <c r="Q22" i="24"/>
  <c r="Q8" i="24"/>
  <c r="Q14" i="24"/>
  <c r="Q12" i="24"/>
  <c r="Q20" i="24"/>
  <c r="Y2" i="24"/>
  <c r="Y1" i="24"/>
  <c r="N14" i="23"/>
  <c r="N15" i="23"/>
  <c r="N16" i="23"/>
  <c r="N17" i="23"/>
  <c r="N18" i="23"/>
  <c r="N19" i="23"/>
  <c r="N20" i="23"/>
  <c r="O20" i="23"/>
  <c r="P20" i="23"/>
  <c r="BI20" i="23"/>
  <c r="AG14" i="23"/>
  <c r="AG15" i="23"/>
  <c r="AG16" i="23"/>
  <c r="AG17" i="23"/>
  <c r="AG18" i="23"/>
  <c r="AG19" i="23"/>
  <c r="AG20" i="23"/>
  <c r="AH20" i="23"/>
  <c r="AI20" i="23"/>
  <c r="BJ20" i="23"/>
  <c r="AY14" i="23"/>
  <c r="AY15" i="23"/>
  <c r="AY16" i="23"/>
  <c r="AY17" i="23"/>
  <c r="AY18" i="23"/>
  <c r="AY19" i="23"/>
  <c r="AY20" i="23"/>
  <c r="AZ20" i="23"/>
  <c r="BA20" i="23"/>
  <c r="BK20" i="23"/>
  <c r="BL20" i="23"/>
  <c r="BW20" i="23"/>
  <c r="BF20" i="23"/>
  <c r="BX20" i="23"/>
  <c r="BY20" i="23"/>
  <c r="BG20" i="23"/>
  <c r="AO20" i="23"/>
  <c r="V20" i="23"/>
  <c r="N28" i="23"/>
  <c r="N29" i="23"/>
  <c r="N30" i="23"/>
  <c r="N31" i="23"/>
  <c r="N32" i="23"/>
  <c r="N33" i="23"/>
  <c r="N34" i="23"/>
  <c r="O34" i="23"/>
  <c r="P34" i="23"/>
  <c r="BI34" i="23"/>
  <c r="AG28" i="23"/>
  <c r="AG29" i="23"/>
  <c r="AG30" i="23"/>
  <c r="AG31" i="23"/>
  <c r="AG32" i="23"/>
  <c r="AG33" i="23"/>
  <c r="AG34" i="23"/>
  <c r="AH34" i="23"/>
  <c r="AI34" i="23"/>
  <c r="BJ34" i="23"/>
  <c r="AY28" i="23"/>
  <c r="AY29" i="23"/>
  <c r="AY30" i="23"/>
  <c r="AY31" i="23"/>
  <c r="AY32" i="23"/>
  <c r="AY33" i="23"/>
  <c r="AY34" i="23"/>
  <c r="AZ34" i="23"/>
  <c r="BA34" i="23"/>
  <c r="BK34" i="23"/>
  <c r="BL34" i="23"/>
  <c r="BW34" i="23"/>
  <c r="BF34" i="23"/>
  <c r="BX34" i="23"/>
  <c r="BY34" i="23"/>
  <c r="BG34" i="23"/>
  <c r="AO34" i="23"/>
  <c r="V34" i="23"/>
  <c r="N7" i="23"/>
  <c r="N8" i="23"/>
  <c r="N9" i="23"/>
  <c r="N10" i="23"/>
  <c r="N11" i="23"/>
  <c r="N12" i="23"/>
  <c r="N13" i="23"/>
  <c r="O13" i="23"/>
  <c r="P13" i="23"/>
  <c r="BI13" i="23"/>
  <c r="AG7" i="23"/>
  <c r="AG8" i="23"/>
  <c r="AG9" i="23"/>
  <c r="AG10" i="23"/>
  <c r="AG11" i="23"/>
  <c r="AG12" i="23"/>
  <c r="AG13" i="23"/>
  <c r="AH13" i="23"/>
  <c r="AI13" i="23"/>
  <c r="BJ13" i="23"/>
  <c r="AY7" i="23"/>
  <c r="AY8" i="23"/>
  <c r="AY9" i="23"/>
  <c r="AY10" i="23"/>
  <c r="AY11" i="23"/>
  <c r="AY12" i="23"/>
  <c r="AY13" i="23"/>
  <c r="AZ13" i="23"/>
  <c r="BA13" i="23"/>
  <c r="BK13" i="23"/>
  <c r="BL13" i="23"/>
  <c r="BW13" i="23"/>
  <c r="BF13" i="23"/>
  <c r="BX13" i="23"/>
  <c r="BY13" i="23"/>
  <c r="BG13" i="23"/>
  <c r="AO13" i="23"/>
  <c r="V13" i="23"/>
  <c r="N21" i="23"/>
  <c r="N22" i="23"/>
  <c r="N23" i="23"/>
  <c r="N24" i="23"/>
  <c r="N25" i="23"/>
  <c r="N26" i="23"/>
  <c r="N27" i="23"/>
  <c r="O27" i="23"/>
  <c r="P27" i="23"/>
  <c r="BI27" i="23"/>
  <c r="AG21" i="23"/>
  <c r="AG22" i="23"/>
  <c r="AG23" i="23"/>
  <c r="AG24" i="23"/>
  <c r="AG25" i="23"/>
  <c r="AG26" i="23"/>
  <c r="AG27" i="23"/>
  <c r="AH27" i="23"/>
  <c r="AI27" i="23"/>
  <c r="BJ27" i="23"/>
  <c r="AY21" i="23"/>
  <c r="AY22" i="23"/>
  <c r="AY23" i="23"/>
  <c r="AY24" i="23"/>
  <c r="AY25" i="23"/>
  <c r="AY26" i="23"/>
  <c r="AY27" i="23"/>
  <c r="AZ27" i="23"/>
  <c r="BA27" i="23"/>
  <c r="BK27" i="23"/>
  <c r="BL27" i="23"/>
  <c r="BW27" i="23"/>
  <c r="BF27" i="23"/>
  <c r="BX27" i="23"/>
  <c r="BY27" i="23"/>
  <c r="BG27" i="23"/>
  <c r="AO27" i="23"/>
  <c r="V27" i="23"/>
  <c r="BZ2" i="23"/>
  <c r="BU2" i="23"/>
  <c r="BM2" i="23"/>
  <c r="BZ1" i="23"/>
  <c r="BU1" i="23"/>
  <c r="BM1" i="23"/>
  <c r="BD17" i="22"/>
  <c r="AM17" i="22"/>
  <c r="U17" i="22"/>
  <c r="BD13" i="22"/>
  <c r="AM13" i="22"/>
  <c r="U13" i="22"/>
  <c r="BD9" i="22"/>
  <c r="AM9" i="22"/>
  <c r="U9" i="22"/>
  <c r="BD10" i="22"/>
  <c r="AM10" i="22"/>
  <c r="U10" i="22"/>
  <c r="BD7" i="22"/>
  <c r="AM7" i="22"/>
  <c r="U7" i="22"/>
  <c r="BD8" i="22"/>
  <c r="AM8" i="22"/>
  <c r="U8" i="22"/>
  <c r="BD20" i="22"/>
  <c r="AM20" i="22"/>
  <c r="U20" i="22"/>
  <c r="BD12" i="22"/>
  <c r="AM12" i="22"/>
  <c r="U12" i="22"/>
  <c r="BD16" i="22"/>
  <c r="AM16" i="22"/>
  <c r="U16" i="22"/>
  <c r="BD15" i="22"/>
  <c r="AM15" i="22"/>
  <c r="U15" i="22"/>
  <c r="BD14" i="22"/>
  <c r="AM14" i="22"/>
  <c r="U14" i="22"/>
  <c r="BD11" i="22"/>
  <c r="AM11" i="22"/>
  <c r="U11" i="22"/>
  <c r="BD18" i="22"/>
  <c r="AM18" i="22"/>
  <c r="U18" i="22"/>
  <c r="BD19" i="22"/>
  <c r="AM19" i="22"/>
  <c r="U19" i="22"/>
  <c r="BW2" i="22"/>
  <c r="BR2" i="22"/>
  <c r="BJ2" i="22"/>
  <c r="BW1" i="22"/>
  <c r="BR1" i="22"/>
  <c r="BJ1" i="22"/>
  <c r="AW7" i="21"/>
  <c r="AX7" i="21"/>
  <c r="AY7" i="21"/>
  <c r="AW15" i="21"/>
  <c r="AX15" i="21"/>
  <c r="AY15" i="21"/>
  <c r="BD7" i="21"/>
  <c r="AM7" i="21"/>
  <c r="U7" i="21"/>
  <c r="AW8" i="21"/>
  <c r="AX8" i="21"/>
  <c r="AY8" i="21"/>
  <c r="BD8" i="21"/>
  <c r="AM8" i="21"/>
  <c r="U8" i="21"/>
  <c r="AW14" i="21"/>
  <c r="AX14" i="21"/>
  <c r="AY14" i="21"/>
  <c r="BD14" i="21"/>
  <c r="AM14" i="21"/>
  <c r="U14" i="21"/>
  <c r="AW10" i="21"/>
  <c r="AX10" i="21"/>
  <c r="AY10" i="21"/>
  <c r="BD10" i="21"/>
  <c r="AM10" i="21"/>
  <c r="U10" i="21"/>
  <c r="AW9" i="21"/>
  <c r="AX9" i="21"/>
  <c r="AY9" i="21"/>
  <c r="BD9" i="21"/>
  <c r="AM9" i="21"/>
  <c r="U9" i="21"/>
  <c r="AW13" i="21"/>
  <c r="AX13" i="21"/>
  <c r="AY13" i="21"/>
  <c r="BD13" i="21"/>
  <c r="AM13" i="21"/>
  <c r="U13" i="21"/>
  <c r="AW12" i="21"/>
  <c r="AX12" i="21"/>
  <c r="AY12" i="21"/>
  <c r="BD12" i="21"/>
  <c r="AM12" i="21"/>
  <c r="U12" i="21"/>
  <c r="AW11" i="21"/>
  <c r="AX11" i="21"/>
  <c r="AY11" i="21"/>
  <c r="BD11" i="21"/>
  <c r="AM11" i="21"/>
  <c r="U11" i="21"/>
  <c r="BD15" i="21"/>
  <c r="AM15" i="21"/>
  <c r="U15" i="21"/>
  <c r="BW2" i="21"/>
  <c r="BR2" i="21"/>
  <c r="BJ2" i="21"/>
  <c r="BW1" i="21"/>
  <c r="BR1" i="21"/>
  <c r="BJ1" i="21"/>
  <c r="G36" i="20"/>
  <c r="S36" i="20"/>
  <c r="L36" i="20"/>
  <c r="T36" i="20"/>
  <c r="Q36" i="20"/>
  <c r="U36" i="20"/>
  <c r="G19" i="20"/>
  <c r="S19" i="20"/>
  <c r="L19" i="20"/>
  <c r="T19" i="20"/>
  <c r="Q19" i="20"/>
  <c r="U19" i="20"/>
  <c r="W2" i="20"/>
  <c r="W1" i="20"/>
  <c r="N24" i="19"/>
  <c r="N14" i="19"/>
  <c r="N10" i="19"/>
  <c r="N28" i="19"/>
  <c r="N38" i="19"/>
  <c r="N12" i="19"/>
  <c r="N16" i="19"/>
  <c r="N26" i="19"/>
  <c r="N18" i="19"/>
  <c r="N32" i="19"/>
  <c r="N20" i="19"/>
  <c r="N34" i="19"/>
  <c r="N22" i="19"/>
  <c r="N30" i="19"/>
  <c r="T2" i="19"/>
  <c r="T1" i="19"/>
  <c r="F26" i="18"/>
  <c r="P26" i="18"/>
  <c r="J26" i="18"/>
  <c r="Q26" i="18"/>
  <c r="N26" i="18"/>
  <c r="R26" i="18"/>
  <c r="T2" i="18"/>
  <c r="T1" i="18"/>
  <c r="F8" i="17"/>
  <c r="P8" i="17"/>
  <c r="J8" i="17"/>
  <c r="Q8" i="17"/>
  <c r="N8" i="17"/>
  <c r="S8" i="17"/>
  <c r="F7" i="17"/>
  <c r="P7" i="17"/>
  <c r="J7" i="17"/>
  <c r="Q7" i="17"/>
  <c r="N7" i="17"/>
  <c r="S7" i="17"/>
  <c r="T2" i="17"/>
  <c r="T1" i="17"/>
  <c r="N9" i="7"/>
  <c r="N8" i="7"/>
  <c r="N10" i="7"/>
  <c r="N11" i="7"/>
  <c r="N12" i="7"/>
  <c r="N7" i="6"/>
  <c r="N8" i="6"/>
  <c r="N9" i="6"/>
  <c r="AW8" i="16"/>
  <c r="AX8" i="16"/>
  <c r="AY8" i="16"/>
  <c r="BC8" i="16"/>
  <c r="BD8" i="16"/>
  <c r="AM8" i="16"/>
  <c r="U8" i="16"/>
  <c r="AW15" i="16"/>
  <c r="AX15" i="16"/>
  <c r="AY15" i="16"/>
  <c r="BC15" i="16"/>
  <c r="AW10" i="16"/>
  <c r="AX10" i="16"/>
  <c r="AY10" i="16"/>
  <c r="BC10" i="16"/>
  <c r="BD15" i="16"/>
  <c r="AM15" i="16"/>
  <c r="U15" i="16"/>
  <c r="AW9" i="16"/>
  <c r="AX9" i="16"/>
  <c r="AY9" i="16"/>
  <c r="BC9" i="16"/>
  <c r="BD9" i="16"/>
  <c r="AM9" i="16"/>
  <c r="U9" i="16"/>
  <c r="AW11" i="16"/>
  <c r="AX11" i="16"/>
  <c r="AY11" i="16"/>
  <c r="BC11" i="16"/>
  <c r="BD11" i="16"/>
  <c r="AM11" i="16"/>
  <c r="U11" i="16"/>
  <c r="AW12" i="16"/>
  <c r="AX12" i="16"/>
  <c r="AY12" i="16"/>
  <c r="BC12" i="16"/>
  <c r="BD12" i="16"/>
  <c r="AM12" i="16"/>
  <c r="U12" i="16"/>
  <c r="AW13" i="16"/>
  <c r="AX13" i="16"/>
  <c r="AY13" i="16"/>
  <c r="BC13" i="16"/>
  <c r="BD13" i="16"/>
  <c r="AM13" i="16"/>
  <c r="U13" i="16"/>
  <c r="AW7" i="16"/>
  <c r="AX7" i="16"/>
  <c r="AY7" i="16"/>
  <c r="BC7" i="16"/>
  <c r="BD7" i="16"/>
  <c r="AM7" i="16"/>
  <c r="U7" i="16"/>
  <c r="AW14" i="16"/>
  <c r="AX14" i="16"/>
  <c r="AY14" i="16"/>
  <c r="BC14" i="16"/>
  <c r="BD14" i="16"/>
  <c r="AM14" i="16"/>
  <c r="U14" i="16"/>
  <c r="BD10" i="16"/>
  <c r="AM10" i="16"/>
  <c r="U10" i="16"/>
  <c r="BW2" i="16"/>
  <c r="BR2" i="16"/>
  <c r="BJ2" i="16"/>
  <c r="BW1" i="16"/>
  <c r="BR1" i="16"/>
  <c r="BJ1" i="16"/>
  <c r="Q14" i="15"/>
  <c r="Q18" i="15"/>
  <c r="Q8" i="15"/>
  <c r="Q10" i="15"/>
  <c r="Q16" i="15"/>
  <c r="Q12" i="15"/>
  <c r="Y2" i="15"/>
  <c r="Y1" i="15"/>
  <c r="AO13" i="14"/>
  <c r="V13" i="14"/>
  <c r="AO9" i="14"/>
  <c r="V9" i="14"/>
  <c r="AO8" i="14"/>
  <c r="V8" i="14"/>
  <c r="AO7" i="14"/>
  <c r="V7" i="14"/>
  <c r="AO10" i="14"/>
  <c r="V10" i="14"/>
  <c r="AO12" i="14"/>
  <c r="V12" i="14"/>
  <c r="AO11" i="14"/>
  <c r="V11" i="14"/>
  <c r="BZ2" i="14"/>
  <c r="BU2" i="14"/>
  <c r="BM2" i="14"/>
  <c r="BZ1" i="14"/>
  <c r="BU1" i="14"/>
  <c r="BM1" i="14"/>
  <c r="AY12" i="13"/>
  <c r="AZ12" i="13"/>
  <c r="BB12" i="13"/>
  <c r="BF12" i="13"/>
  <c r="BG12" i="13"/>
  <c r="AO12" i="13"/>
  <c r="V12" i="13"/>
  <c r="AY22" i="13"/>
  <c r="AZ22" i="13"/>
  <c r="BB22" i="13"/>
  <c r="BF22" i="13"/>
  <c r="BG22" i="13"/>
  <c r="AO22" i="13"/>
  <c r="V22" i="13"/>
  <c r="AY21" i="13"/>
  <c r="AZ21" i="13"/>
  <c r="BB21" i="13"/>
  <c r="BF21" i="13"/>
  <c r="BG21" i="13"/>
  <c r="AO21" i="13"/>
  <c r="V21" i="13"/>
  <c r="AY8" i="13"/>
  <c r="AZ8" i="13"/>
  <c r="BB8" i="13"/>
  <c r="BF8" i="13"/>
  <c r="BG8" i="13"/>
  <c r="AO8" i="13"/>
  <c r="V8" i="13"/>
  <c r="AY7" i="13"/>
  <c r="AZ7" i="13"/>
  <c r="BB7" i="13"/>
  <c r="BF7" i="13"/>
  <c r="BG7" i="13"/>
  <c r="AO7" i="13"/>
  <c r="V7" i="13"/>
  <c r="AY13" i="13"/>
  <c r="AZ13" i="13"/>
  <c r="BB13" i="13"/>
  <c r="BF13" i="13"/>
  <c r="BG13" i="13"/>
  <c r="AO13" i="13"/>
  <c r="V13" i="13"/>
  <c r="AY11" i="13"/>
  <c r="AZ11" i="13"/>
  <c r="BB11" i="13"/>
  <c r="BF11" i="13"/>
  <c r="BG11" i="13"/>
  <c r="AO11" i="13"/>
  <c r="V11" i="13"/>
  <c r="AY18" i="13"/>
  <c r="AZ18" i="13"/>
  <c r="BB18" i="13"/>
  <c r="BF18" i="13"/>
  <c r="BG18" i="13"/>
  <c r="AO18" i="13"/>
  <c r="V18" i="13"/>
  <c r="AY14" i="13"/>
  <c r="AZ14" i="13"/>
  <c r="BB14" i="13"/>
  <c r="BF14" i="13"/>
  <c r="BG14" i="13"/>
  <c r="AO14" i="13"/>
  <c r="V14" i="13"/>
  <c r="AY9" i="13"/>
  <c r="AZ9" i="13"/>
  <c r="BB9" i="13"/>
  <c r="BF9" i="13"/>
  <c r="BG9" i="13"/>
  <c r="AO9" i="13"/>
  <c r="V9" i="13"/>
  <c r="AY19" i="13"/>
  <c r="AZ19" i="13"/>
  <c r="BB19" i="13"/>
  <c r="BF19" i="13"/>
  <c r="BG19" i="13"/>
  <c r="AO19" i="13"/>
  <c r="V19" i="13"/>
  <c r="AY20" i="13"/>
  <c r="AZ20" i="13"/>
  <c r="BB20" i="13"/>
  <c r="BF20" i="13"/>
  <c r="BG20" i="13"/>
  <c r="AO20" i="13"/>
  <c r="V20" i="13"/>
  <c r="AY16" i="13"/>
  <c r="AZ16" i="13"/>
  <c r="BB16" i="13"/>
  <c r="BF16" i="13"/>
  <c r="BG16" i="13"/>
  <c r="AO16" i="13"/>
  <c r="V16" i="13"/>
  <c r="AY17" i="13"/>
  <c r="AZ17" i="13"/>
  <c r="BB17" i="13"/>
  <c r="BF17" i="13"/>
  <c r="BG17" i="13"/>
  <c r="AO17" i="13"/>
  <c r="V17" i="13"/>
  <c r="AY10" i="13"/>
  <c r="AZ10" i="13"/>
  <c r="BB10" i="13"/>
  <c r="BF10" i="13"/>
  <c r="BG10" i="13"/>
  <c r="AO10" i="13"/>
  <c r="V10" i="13"/>
  <c r="AY15" i="13"/>
  <c r="AZ15" i="13"/>
  <c r="BB15" i="13"/>
  <c r="BF15" i="13"/>
  <c r="BG15" i="13"/>
  <c r="AO15" i="13"/>
  <c r="V15" i="13"/>
  <c r="BZ2" i="13"/>
  <c r="BU2" i="13"/>
  <c r="BM2" i="13"/>
  <c r="BZ1" i="13"/>
  <c r="BU1" i="13"/>
  <c r="BM1" i="13"/>
  <c r="AW7" i="12"/>
  <c r="AX7" i="12"/>
  <c r="AY7" i="12"/>
  <c r="BC7" i="12"/>
  <c r="BD7" i="12"/>
  <c r="AM7" i="12"/>
  <c r="U7" i="12"/>
  <c r="N14" i="12"/>
  <c r="O14" i="12"/>
  <c r="P14" i="12"/>
  <c r="BF14" i="12"/>
  <c r="AF14" i="12"/>
  <c r="AG14" i="12"/>
  <c r="AH14" i="12"/>
  <c r="BG14" i="12"/>
  <c r="AW14" i="12"/>
  <c r="AX14" i="12"/>
  <c r="AY14" i="12"/>
  <c r="BC14" i="12"/>
  <c r="BD14" i="12"/>
  <c r="AM14" i="12"/>
  <c r="U14" i="12"/>
  <c r="AW8" i="12"/>
  <c r="AX8" i="12"/>
  <c r="AY8" i="12"/>
  <c r="BC8" i="12"/>
  <c r="BD8" i="12"/>
  <c r="AM8" i="12"/>
  <c r="U8" i="12"/>
  <c r="AW12" i="12"/>
  <c r="AX12" i="12"/>
  <c r="AY12" i="12"/>
  <c r="BC12" i="12"/>
  <c r="BD12" i="12"/>
  <c r="AM12" i="12"/>
  <c r="U12" i="12"/>
  <c r="AW9" i="12"/>
  <c r="AX9" i="12"/>
  <c r="AY9" i="12"/>
  <c r="BC9" i="12"/>
  <c r="BD9" i="12"/>
  <c r="AM9" i="12"/>
  <c r="U9" i="12"/>
  <c r="AW11" i="12"/>
  <c r="AX11" i="12"/>
  <c r="AY11" i="12"/>
  <c r="BC11" i="12"/>
  <c r="BD11" i="12"/>
  <c r="AM11" i="12"/>
  <c r="U11" i="12"/>
  <c r="AW10" i="12"/>
  <c r="AX10" i="12"/>
  <c r="AY10" i="12"/>
  <c r="BC10" i="12"/>
  <c r="BD10" i="12"/>
  <c r="AM10" i="12"/>
  <c r="U10" i="12"/>
  <c r="AW13" i="12"/>
  <c r="AX13" i="12"/>
  <c r="AY13" i="12"/>
  <c r="BC13" i="12"/>
  <c r="BD13" i="12"/>
  <c r="AM13" i="12"/>
  <c r="U13" i="12"/>
  <c r="BW2" i="12"/>
  <c r="BR2" i="12"/>
  <c r="BJ2" i="12"/>
  <c r="BW1" i="12"/>
  <c r="BR1" i="12"/>
  <c r="BJ1" i="12"/>
  <c r="N7" i="11"/>
  <c r="N8" i="11"/>
  <c r="N9" i="11"/>
  <c r="N10" i="11"/>
  <c r="N11" i="11"/>
  <c r="N12" i="11"/>
  <c r="N13" i="11"/>
  <c r="O13" i="11"/>
  <c r="Q13" i="11"/>
  <c r="BR13" i="11"/>
  <c r="AJ7" i="11"/>
  <c r="AJ8" i="11"/>
  <c r="AJ9" i="11"/>
  <c r="AJ10" i="11"/>
  <c r="AJ11" i="11"/>
  <c r="AJ12" i="11"/>
  <c r="AJ13" i="11"/>
  <c r="AK13" i="11"/>
  <c r="AM13" i="11"/>
  <c r="BS13" i="11"/>
  <c r="BE7" i="11"/>
  <c r="BE8" i="11"/>
  <c r="BE9" i="11"/>
  <c r="BE10" i="11"/>
  <c r="BE11" i="11"/>
  <c r="BE12" i="11"/>
  <c r="BE13" i="11"/>
  <c r="BF13" i="11"/>
  <c r="BH13" i="11"/>
  <c r="BT13" i="11"/>
  <c r="BU13" i="11"/>
  <c r="CF13" i="11"/>
  <c r="X13" i="11"/>
  <c r="BX13" i="11"/>
  <c r="AT13" i="11"/>
  <c r="BY13" i="11"/>
  <c r="BM13" i="11"/>
  <c r="BO13" i="11"/>
  <c r="CA13" i="11"/>
  <c r="CB13" i="11"/>
  <c r="CC13" i="11"/>
  <c r="CG13" i="11"/>
  <c r="CH13" i="11"/>
  <c r="BP13" i="11"/>
  <c r="CI2" i="11"/>
  <c r="CD2" i="11"/>
  <c r="BV2" i="11"/>
  <c r="CI1" i="11"/>
  <c r="CD1" i="11"/>
  <c r="BV1" i="11"/>
  <c r="N28" i="10"/>
  <c r="N29" i="10"/>
  <c r="N30" i="10"/>
  <c r="N31" i="10"/>
  <c r="N32" i="10"/>
  <c r="N33" i="10"/>
  <c r="N34" i="10"/>
  <c r="O34" i="10"/>
  <c r="P34" i="10"/>
  <c r="BI34" i="10"/>
  <c r="AG28" i="10"/>
  <c r="AG29" i="10"/>
  <c r="AG30" i="10"/>
  <c r="AG31" i="10"/>
  <c r="AG32" i="10"/>
  <c r="AG33" i="10"/>
  <c r="AG34" i="10"/>
  <c r="AH34" i="10"/>
  <c r="AI34" i="10"/>
  <c r="BJ34" i="10"/>
  <c r="AY28" i="10"/>
  <c r="AY29" i="10"/>
  <c r="AY30" i="10"/>
  <c r="AY31" i="10"/>
  <c r="AY32" i="10"/>
  <c r="AY33" i="10"/>
  <c r="AY34" i="10"/>
  <c r="AZ34" i="10"/>
  <c r="BA34" i="10"/>
  <c r="BK34" i="10"/>
  <c r="BL34" i="10"/>
  <c r="BW34" i="10"/>
  <c r="BX34" i="10"/>
  <c r="BY34" i="10"/>
  <c r="BG34" i="10"/>
  <c r="N14" i="10"/>
  <c r="N15" i="10"/>
  <c r="N16" i="10"/>
  <c r="N17" i="10"/>
  <c r="N18" i="10"/>
  <c r="N19" i="10"/>
  <c r="N20" i="10"/>
  <c r="O20" i="10"/>
  <c r="P20" i="10"/>
  <c r="BI20" i="10"/>
  <c r="AG14" i="10"/>
  <c r="AG15" i="10"/>
  <c r="AG16" i="10"/>
  <c r="AG17" i="10"/>
  <c r="AG18" i="10"/>
  <c r="AG19" i="10"/>
  <c r="AG20" i="10"/>
  <c r="AH20" i="10"/>
  <c r="AI20" i="10"/>
  <c r="BJ20" i="10"/>
  <c r="AY14" i="10"/>
  <c r="AY15" i="10"/>
  <c r="AY16" i="10"/>
  <c r="AY17" i="10"/>
  <c r="AY18" i="10"/>
  <c r="AY19" i="10"/>
  <c r="AY20" i="10"/>
  <c r="AZ20" i="10"/>
  <c r="BA20" i="10"/>
  <c r="BK20" i="10"/>
  <c r="BL20" i="10"/>
  <c r="BW20" i="10"/>
  <c r="BF20" i="10"/>
  <c r="BX20" i="10"/>
  <c r="BY20" i="10"/>
  <c r="BG20" i="10"/>
  <c r="N7" i="10"/>
  <c r="N8" i="10"/>
  <c r="N9" i="10"/>
  <c r="N10" i="10"/>
  <c r="N11" i="10"/>
  <c r="N12" i="10"/>
  <c r="N13" i="10"/>
  <c r="O13" i="10"/>
  <c r="P13" i="10"/>
  <c r="BI13" i="10"/>
  <c r="AG7" i="10"/>
  <c r="AG8" i="10"/>
  <c r="AG9" i="10"/>
  <c r="AG10" i="10"/>
  <c r="AG11" i="10"/>
  <c r="AG12" i="10"/>
  <c r="AG13" i="10"/>
  <c r="AH13" i="10"/>
  <c r="AI13" i="10"/>
  <c r="BJ13" i="10"/>
  <c r="AY7" i="10"/>
  <c r="AY8" i="10"/>
  <c r="AY9" i="10"/>
  <c r="AY10" i="10"/>
  <c r="AY11" i="10"/>
  <c r="AY12" i="10"/>
  <c r="AY13" i="10"/>
  <c r="AZ13" i="10"/>
  <c r="BA13" i="10"/>
  <c r="BK13" i="10"/>
  <c r="BL13" i="10"/>
  <c r="BW13" i="10"/>
  <c r="BF13" i="10"/>
  <c r="BX13" i="10"/>
  <c r="BY13" i="10"/>
  <c r="BG13" i="10"/>
  <c r="N21" i="10"/>
  <c r="N22" i="10"/>
  <c r="N23" i="10"/>
  <c r="N24" i="10"/>
  <c r="N25" i="10"/>
  <c r="N26" i="10"/>
  <c r="N27" i="10"/>
  <c r="O27" i="10"/>
  <c r="P27" i="10"/>
  <c r="BI27" i="10"/>
  <c r="AG21" i="10"/>
  <c r="AG22" i="10"/>
  <c r="AG23" i="10"/>
  <c r="AG24" i="10"/>
  <c r="AG25" i="10"/>
  <c r="AG26" i="10"/>
  <c r="AG27" i="10"/>
  <c r="AH27" i="10"/>
  <c r="AI27" i="10"/>
  <c r="BJ27" i="10"/>
  <c r="AY21" i="10"/>
  <c r="AY22" i="10"/>
  <c r="AY23" i="10"/>
  <c r="AY24" i="10"/>
  <c r="AY25" i="10"/>
  <c r="AY26" i="10"/>
  <c r="AY27" i="10"/>
  <c r="AZ27" i="10"/>
  <c r="BA27" i="10"/>
  <c r="BK27" i="10"/>
  <c r="BL27" i="10"/>
  <c r="BW27" i="10"/>
  <c r="BF27" i="10"/>
  <c r="BX27" i="10"/>
  <c r="BY27" i="10"/>
  <c r="BG27" i="10"/>
  <c r="BZ2" i="10"/>
  <c r="BU2" i="10"/>
  <c r="BM2" i="10"/>
  <c r="BZ1" i="10"/>
  <c r="BU1" i="10"/>
  <c r="BM1" i="10"/>
  <c r="N32" i="9"/>
  <c r="N16" i="9"/>
  <c r="N30" i="9"/>
  <c r="N20" i="9"/>
  <c r="N12" i="9"/>
  <c r="N18" i="9"/>
  <c r="N34" i="9"/>
  <c r="N14" i="9"/>
  <c r="N8" i="9"/>
  <c r="N10" i="9"/>
  <c r="N22" i="9"/>
  <c r="N24" i="9"/>
  <c r="N28" i="9"/>
  <c r="N26" i="9"/>
  <c r="T2" i="9"/>
  <c r="T1" i="9"/>
  <c r="F7" i="5"/>
  <c r="P7" i="5"/>
  <c r="J7" i="5"/>
  <c r="Q7" i="5"/>
  <c r="N7" i="5"/>
  <c r="S7" i="5"/>
  <c r="N14" i="4"/>
  <c r="N15" i="4"/>
  <c r="N12" i="4"/>
  <c r="N19" i="4"/>
  <c r="N18" i="4"/>
  <c r="N25" i="4"/>
  <c r="N9" i="4"/>
  <c r="N11" i="4"/>
  <c r="N8" i="4"/>
  <c r="N7" i="4"/>
  <c r="N23" i="4"/>
  <c r="N22" i="4"/>
  <c r="N21" i="4"/>
  <c r="N10" i="4"/>
  <c r="N16" i="4"/>
  <c r="N24" i="4"/>
  <c r="N17" i="4"/>
  <c r="N15" i="3"/>
  <c r="N11" i="3"/>
  <c r="N8" i="3"/>
  <c r="N19" i="3"/>
  <c r="N21" i="3"/>
  <c r="N17" i="3"/>
  <c r="N10" i="3"/>
  <c r="N22" i="3"/>
  <c r="N13" i="3"/>
  <c r="N16" i="3"/>
  <c r="N20" i="3"/>
  <c r="N12" i="3"/>
  <c r="F7" i="8"/>
  <c r="P7" i="8"/>
  <c r="J7" i="8"/>
  <c r="Q7" i="8"/>
  <c r="N7" i="8"/>
  <c r="R7" i="8"/>
  <c r="S7" i="8"/>
  <c r="T7" i="8"/>
  <c r="T2" i="8"/>
  <c r="T1" i="8"/>
  <c r="N7" i="7"/>
  <c r="T2" i="7"/>
  <c r="T1" i="7"/>
  <c r="N11" i="6"/>
  <c r="T2" i="6"/>
  <c r="T1" i="6"/>
  <c r="F8" i="5"/>
  <c r="P8" i="5"/>
  <c r="J8" i="5"/>
  <c r="Q8" i="5"/>
  <c r="N8" i="5"/>
  <c r="S8" i="5"/>
  <c r="T2" i="5"/>
  <c r="T1" i="5"/>
  <c r="N20" i="4"/>
  <c r="T2" i="4"/>
  <c r="T1" i="4"/>
  <c r="N7" i="3"/>
  <c r="T2" i="3"/>
  <c r="T1" i="3"/>
  <c r="AY42" i="2"/>
  <c r="AY43" i="2"/>
  <c r="AY44" i="2"/>
  <c r="AY45" i="2"/>
  <c r="AY46" i="2"/>
  <c r="AY47" i="2"/>
  <c r="AY48" i="2"/>
  <c r="AZ48" i="2"/>
  <c r="BA48" i="2"/>
  <c r="BW48" i="2"/>
  <c r="U48" i="2"/>
  <c r="BO48" i="2"/>
  <c r="AN48" i="2"/>
  <c r="BP48" i="2"/>
  <c r="BF48" i="2"/>
  <c r="BQ48" i="2"/>
  <c r="BR48" i="2"/>
  <c r="BS48" i="2"/>
  <c r="BT48" i="2"/>
  <c r="BX48" i="2"/>
  <c r="BY48" i="2"/>
  <c r="BG48" i="2"/>
  <c r="AO48" i="2"/>
  <c r="V48" i="2"/>
  <c r="AY28" i="2"/>
  <c r="AY29" i="2"/>
  <c r="AY30" i="2"/>
  <c r="AY31" i="2"/>
  <c r="AY32" i="2"/>
  <c r="AY33" i="2"/>
  <c r="AY34" i="2"/>
  <c r="AZ34" i="2"/>
  <c r="BA34" i="2"/>
  <c r="BW34" i="2"/>
  <c r="U34" i="2"/>
  <c r="BO34" i="2"/>
  <c r="AN34" i="2"/>
  <c r="BP34" i="2"/>
  <c r="BF34" i="2"/>
  <c r="BQ34" i="2"/>
  <c r="BR34" i="2"/>
  <c r="BS34" i="2"/>
  <c r="BT34" i="2"/>
  <c r="BX34" i="2"/>
  <c r="BY34" i="2"/>
  <c r="BG34" i="2"/>
  <c r="AO34" i="2"/>
  <c r="V34" i="2"/>
  <c r="AY35" i="2"/>
  <c r="AY36" i="2"/>
  <c r="AY37" i="2"/>
  <c r="AY38" i="2"/>
  <c r="AY39" i="2"/>
  <c r="AY40" i="2"/>
  <c r="AY41" i="2"/>
  <c r="AZ41" i="2"/>
  <c r="BA41" i="2"/>
  <c r="BW41" i="2"/>
  <c r="U41" i="2"/>
  <c r="BO41" i="2"/>
  <c r="AN41" i="2"/>
  <c r="BP41" i="2"/>
  <c r="BF41" i="2"/>
  <c r="BQ41" i="2"/>
  <c r="BR41" i="2"/>
  <c r="BS41" i="2"/>
  <c r="BT41" i="2"/>
  <c r="BX41" i="2"/>
  <c r="BY41" i="2"/>
  <c r="BG41" i="2"/>
  <c r="AO41" i="2"/>
  <c r="V41" i="2"/>
  <c r="AY14" i="2"/>
  <c r="AY15" i="2"/>
  <c r="AY16" i="2"/>
  <c r="AY17" i="2"/>
  <c r="AY18" i="2"/>
  <c r="AY19" i="2"/>
  <c r="AY20" i="2"/>
  <c r="AZ20" i="2"/>
  <c r="BA20" i="2"/>
  <c r="BW20" i="2"/>
  <c r="U20" i="2"/>
  <c r="BO20" i="2"/>
  <c r="AN20" i="2"/>
  <c r="BP20" i="2"/>
  <c r="BF20" i="2"/>
  <c r="BQ20" i="2"/>
  <c r="BR20" i="2"/>
  <c r="BS20" i="2"/>
  <c r="BT20" i="2"/>
  <c r="BX20" i="2"/>
  <c r="BY20" i="2"/>
  <c r="BG20" i="2"/>
  <c r="AO20" i="2"/>
  <c r="V20" i="2"/>
  <c r="AY7" i="2"/>
  <c r="AY8" i="2"/>
  <c r="AY9" i="2"/>
  <c r="AY10" i="2"/>
  <c r="AY11" i="2"/>
  <c r="AY12" i="2"/>
  <c r="AY13" i="2"/>
  <c r="AZ13" i="2"/>
  <c r="BA13" i="2"/>
  <c r="BW13" i="2"/>
  <c r="U13" i="2"/>
  <c r="BO13" i="2"/>
  <c r="AN13" i="2"/>
  <c r="BP13" i="2"/>
  <c r="BF13" i="2"/>
  <c r="BQ13" i="2"/>
  <c r="BR13" i="2"/>
  <c r="BS13" i="2"/>
  <c r="BT13" i="2"/>
  <c r="BX13" i="2"/>
  <c r="BY13" i="2"/>
  <c r="BG13" i="2"/>
  <c r="AO13" i="2"/>
  <c r="V13" i="2"/>
  <c r="AY21" i="2"/>
  <c r="AY22" i="2"/>
  <c r="AY23" i="2"/>
  <c r="AY24" i="2"/>
  <c r="AY25" i="2"/>
  <c r="AY26" i="2"/>
  <c r="AY27" i="2"/>
  <c r="AZ27" i="2"/>
  <c r="BA27" i="2"/>
  <c r="BW27" i="2"/>
  <c r="U27" i="2"/>
  <c r="BO27" i="2"/>
  <c r="AN27" i="2"/>
  <c r="BP27" i="2"/>
  <c r="BF27" i="2"/>
  <c r="BQ27" i="2"/>
  <c r="BR27" i="2"/>
  <c r="BS27" i="2"/>
  <c r="BT27" i="2"/>
  <c r="BX27" i="2"/>
  <c r="BY27" i="2"/>
  <c r="BG27" i="2"/>
  <c r="AO27" i="2"/>
  <c r="V27" i="2"/>
  <c r="BZ2" i="2"/>
  <c r="BU2" i="2"/>
  <c r="BM2" i="2"/>
  <c r="BZ1" i="2"/>
  <c r="BU1" i="2"/>
  <c r="BM1" i="2"/>
  <c r="BA7" i="1"/>
  <c r="BA8" i="1"/>
  <c r="BA9" i="1"/>
  <c r="BA10" i="1"/>
  <c r="BA11" i="1"/>
  <c r="BA12" i="1"/>
  <c r="BA13" i="1"/>
  <c r="BB13" i="1"/>
  <c r="BD13" i="1"/>
  <c r="BZ13" i="1"/>
  <c r="V13" i="1"/>
  <c r="BR13" i="1"/>
  <c r="AP13" i="1"/>
  <c r="BS13" i="1"/>
  <c r="BI13" i="1"/>
  <c r="BT13" i="1"/>
  <c r="BU13" i="1"/>
  <c r="BV13" i="1"/>
  <c r="BW13" i="1"/>
  <c r="CA13" i="1"/>
  <c r="CB13" i="1"/>
  <c r="BJ13" i="1"/>
  <c r="AQ13" i="1"/>
  <c r="W13" i="1"/>
  <c r="BA14" i="1"/>
  <c r="BA15" i="1"/>
  <c r="BA16" i="1"/>
  <c r="BA17" i="1"/>
  <c r="BA18" i="1"/>
  <c r="BA19" i="1"/>
  <c r="BA20" i="1"/>
  <c r="BB20" i="1"/>
  <c r="BD20" i="1"/>
  <c r="BZ20" i="1"/>
  <c r="V20" i="1"/>
  <c r="BR20" i="1"/>
  <c r="AP20" i="1"/>
  <c r="BS20" i="1"/>
  <c r="BI20" i="1"/>
  <c r="BT20" i="1"/>
  <c r="BU20" i="1"/>
  <c r="BV20" i="1"/>
  <c r="BW20" i="1"/>
  <c r="CA20" i="1"/>
  <c r="CB20" i="1"/>
  <c r="BJ20" i="1"/>
  <c r="AQ20" i="1"/>
  <c r="W20" i="1"/>
  <c r="CC2" i="1"/>
  <c r="BX2" i="1"/>
  <c r="BP2" i="1"/>
  <c r="CC1" i="1"/>
  <c r="BX1" i="1"/>
  <c r="BP1" i="1"/>
</calcChain>
</file>

<file path=xl/sharedStrings.xml><?xml version="1.0" encoding="utf-8"?>
<sst xmlns="http://schemas.openxmlformats.org/spreadsheetml/2006/main" count="2527" uniqueCount="321">
  <si>
    <t>Judge at A:</t>
  </si>
  <si>
    <t>Judge at B:</t>
  </si>
  <si>
    <t>Judge at C:</t>
  </si>
  <si>
    <t>COMPULSORIES</t>
  </si>
  <si>
    <t>FREESTYLE</t>
  </si>
  <si>
    <t>COMP</t>
  </si>
  <si>
    <t>F/STYLE</t>
  </si>
  <si>
    <t>Div. by</t>
  </si>
  <si>
    <t>Horse</t>
  </si>
  <si>
    <t>FINAL</t>
  </si>
  <si>
    <t>Judges' Scores</t>
  </si>
  <si>
    <t>Less:</t>
  </si>
  <si>
    <t>COMBINED</t>
  </si>
  <si>
    <t>No.</t>
  </si>
  <si>
    <t>Vaulter</t>
  </si>
  <si>
    <t>Lunger</t>
  </si>
  <si>
    <t>Club</t>
  </si>
  <si>
    <t>V'ltOn</t>
  </si>
  <si>
    <t>Bas S</t>
  </si>
  <si>
    <t>1/2 Fl</t>
  </si>
  <si>
    <t>Pl'k</t>
  </si>
  <si>
    <t>I/s S't</t>
  </si>
  <si>
    <t>O/s S't</t>
  </si>
  <si>
    <t>Kneel</t>
  </si>
  <si>
    <t>V'lt Off</t>
  </si>
  <si>
    <t>Total</t>
  </si>
  <si>
    <t>No&amp;Ex</t>
  </si>
  <si>
    <t>score</t>
  </si>
  <si>
    <t>Score</t>
  </si>
  <si>
    <t>Art.</t>
  </si>
  <si>
    <t>Exer</t>
  </si>
  <si>
    <t>GenIm</t>
  </si>
  <si>
    <t>SCORE</t>
  </si>
  <si>
    <t>Falls</t>
  </si>
  <si>
    <t>A</t>
  </si>
  <si>
    <t>B</t>
  </si>
  <si>
    <t>C</t>
  </si>
  <si>
    <t>Ranking</t>
  </si>
  <si>
    <t>Average</t>
  </si>
  <si>
    <t>FB fall</t>
  </si>
  <si>
    <t>F/S</t>
  </si>
  <si>
    <t>R</t>
  </si>
  <si>
    <t>Sub-total</t>
  </si>
  <si>
    <t>SHVT "Vaulting with the Wallabies"</t>
  </si>
  <si>
    <t>Christmas 2014 Competition</t>
  </si>
  <si>
    <t>Class 17 - Pre-Novice Squad Compulsories</t>
  </si>
  <si>
    <t>Carolin Haegele</t>
  </si>
  <si>
    <t>Elyssa Ohanlon</t>
  </si>
  <si>
    <t>Charlotte Ratcliffe-roach</t>
  </si>
  <si>
    <t>Kristin Ewald</t>
    <phoneticPr fontId="0" type="noConversion"/>
  </si>
  <si>
    <t>Ruby Mclaughlin</t>
  </si>
  <si>
    <t>Sarah Ryan</t>
  </si>
  <si>
    <t>EP Morgan</t>
  </si>
  <si>
    <t>SHVT Green</t>
  </si>
  <si>
    <t>Eloise Tate</t>
  </si>
  <si>
    <t>Marama Salter</t>
  </si>
  <si>
    <t>Bronte Fletcher</t>
  </si>
  <si>
    <t>Rhiannon Webb</t>
  </si>
  <si>
    <t>Sabine Osmotherly</t>
  </si>
  <si>
    <t>Poppy Loveland</t>
  </si>
  <si>
    <t>SERENDIPITY SCARLET</t>
  </si>
  <si>
    <t>Sharna Kirkham</t>
  </si>
  <si>
    <t>Hunter Valley</t>
  </si>
  <si>
    <t>Riva Pietersz</t>
  </si>
  <si>
    <t>Ebony-jade Dark</t>
  </si>
  <si>
    <t>Paris Kellner</t>
  </si>
  <si>
    <t>Bella Napthali</t>
  </si>
  <si>
    <t>Ginger Kennett mclaughlin</t>
  </si>
  <si>
    <t>Lachlan Ray</t>
  </si>
  <si>
    <t>WP COGNAC</t>
  </si>
  <si>
    <t xml:space="preserve"> Kerri Wilson </t>
  </si>
  <si>
    <t>SHVT Maroon</t>
  </si>
  <si>
    <t>Gen Im</t>
  </si>
  <si>
    <t>Class 18 - Preliminary Squad Compulsories</t>
  </si>
  <si>
    <t>Fleur Sykes</t>
  </si>
  <si>
    <t>Finn Corbett</t>
  </si>
  <si>
    <t>Eliza Wark-chapman</t>
  </si>
  <si>
    <t>Morgen Neal</t>
  </si>
  <si>
    <t>Ivy Sykes</t>
  </si>
  <si>
    <t>Sophie Mcallan</t>
  </si>
  <si>
    <t xml:space="preserve">ALKA KHAN </t>
    <phoneticPr fontId="0" type="noConversion"/>
  </si>
  <si>
    <t xml:space="preserve"> 	Sue Wark </t>
  </si>
  <si>
    <t>Central West Purple</t>
  </si>
  <si>
    <t>Tegan Davis</t>
  </si>
  <si>
    <t>Trista Mitchell</t>
  </si>
  <si>
    <t>Kelsey Ryan</t>
  </si>
  <si>
    <t>Erin Ryan</t>
  </si>
  <si>
    <t>Lucia Rogan</t>
  </si>
  <si>
    <t>Megan Couzins</t>
  </si>
  <si>
    <t>BAIBERRALEY RULES</t>
  </si>
  <si>
    <t>Karen Mitchell</t>
  </si>
  <si>
    <t xml:space="preserve">Capriole </t>
  </si>
  <si>
    <t>Jasmine Allday</t>
  </si>
  <si>
    <t>Ceridwen Fenemore</t>
  </si>
  <si>
    <t>Mei Davey</t>
  </si>
  <si>
    <t>Heyam Hattab</t>
  </si>
  <si>
    <t>Rachael Mackey</t>
  </si>
  <si>
    <t>COMIC SYMPHONY</t>
  </si>
  <si>
    <t>Bronwen Lowe</t>
  </si>
  <si>
    <t>National Equestrian Centre</t>
  </si>
  <si>
    <t>Norah Wells</t>
  </si>
  <si>
    <t>Connor Dunbier</t>
  </si>
  <si>
    <t>Rebekka Scheitzow</t>
    <phoneticPr fontId="3" type="noConversion"/>
  </si>
  <si>
    <t>Grace Tyson</t>
  </si>
  <si>
    <t>Jordan Uecker</t>
  </si>
  <si>
    <t>Olivia Romano</t>
  </si>
  <si>
    <t>Maria Napthali</t>
  </si>
  <si>
    <t>Sally Paragali</t>
  </si>
  <si>
    <t>SHVT Gold</t>
  </si>
  <si>
    <t>Ainsley Fraser</t>
  </si>
  <si>
    <t>Caitlin Fraser</t>
  </si>
  <si>
    <t>Christine Lawrence</t>
  </si>
  <si>
    <t>Tabby Oldfield</t>
  </si>
  <si>
    <t>Lara Colless</t>
  </si>
  <si>
    <t>Jamie Haste</t>
  </si>
  <si>
    <t>Rebecca Howard R</t>
    <phoneticPr fontId="3" type="noConversion"/>
  </si>
  <si>
    <t>ASTONISH</t>
  </si>
  <si>
    <t>Louisa Schubert</t>
  </si>
  <si>
    <t>SVG Red</t>
  </si>
  <si>
    <t>Imogen Murphy</t>
  </si>
  <si>
    <t>Katie Townsend</t>
  </si>
  <si>
    <t>Brooklyn Mackie</t>
  </si>
  <si>
    <t>Molly Corbett</t>
  </si>
  <si>
    <t>Duncan Sykes</t>
  </si>
  <si>
    <t>Zara Mcallan</t>
  </si>
  <si>
    <t xml:space="preserve"> 	HARVEST KEEPSAKE </t>
  </si>
  <si>
    <t>Central West Aqua</t>
  </si>
  <si>
    <t>Actual</t>
  </si>
  <si>
    <t>Exerc</t>
  </si>
  <si>
    <t>Place</t>
  </si>
  <si>
    <t>Class 24 - Ind Barrel - Prel, Pre-N, Nov - under 12</t>
  </si>
  <si>
    <t>Class 25 - Ind Barrel - Prel, Pre-N, Nov - 12 and under 17</t>
  </si>
  <si>
    <t>Class 26 - Ind Barrel - Prel, Pre-N, Nov - 17 and over</t>
  </si>
  <si>
    <t>Class 27 - Ind Barrel - Inter, Adv, Open - under 18</t>
  </si>
  <si>
    <t>Class 28 - Ind Barrel - Inter, Adv, Open - 18 and over</t>
  </si>
  <si>
    <t>Chelsea Brown</t>
  </si>
  <si>
    <t>Lydia George</t>
  </si>
  <si>
    <t>Hayley Connors</t>
  </si>
  <si>
    <t>Ginger Kennett mclaughlin</t>
    <phoneticPr fontId="3" type="noConversion"/>
  </si>
  <si>
    <t>Bronagh Miskelly</t>
  </si>
  <si>
    <t>Central West</t>
  </si>
  <si>
    <t>Starstruck</t>
    <phoneticPr fontId="3" type="noConversion"/>
  </si>
  <si>
    <t>Southern Highlands</t>
  </si>
  <si>
    <t>Sydney Vaulting Group</t>
  </si>
  <si>
    <t>Renee Herbolt</t>
    <phoneticPr fontId="3" type="noConversion"/>
  </si>
  <si>
    <t>Breanna Trappel</t>
  </si>
  <si>
    <t>Kieran Halliday</t>
  </si>
  <si>
    <t>Sky Connors</t>
  </si>
  <si>
    <t>Isabel Smith</t>
  </si>
  <si>
    <t>Independent</t>
  </si>
  <si>
    <t>Jessica Mory</t>
  </si>
  <si>
    <t>Class 29 - Ind Barrel - Masters</t>
  </si>
  <si>
    <t>Ruth Skrzypek</t>
  </si>
  <si>
    <t>Alyssa Hupfeld</t>
  </si>
  <si>
    <t>Georgia Henley</t>
  </si>
  <si>
    <t>Phillip Ritter</t>
    <phoneticPr fontId="3" type="noConversion"/>
  </si>
  <si>
    <t>Scone Equestrian</t>
  </si>
  <si>
    <t>Flag</t>
  </si>
  <si>
    <t>Mill</t>
  </si>
  <si>
    <t>S'rs/1</t>
  </si>
  <si>
    <t>S'rs/2</t>
  </si>
  <si>
    <t>Stand</t>
  </si>
  <si>
    <t>Fl'k/1</t>
  </si>
  <si>
    <t>Sw off</t>
  </si>
  <si>
    <t>Diff.</t>
  </si>
  <si>
    <t>Perf.</t>
  </si>
  <si>
    <t>D &amp; P</t>
  </si>
  <si>
    <t>Class 20 - Squad  - Freestyle - Canter</t>
  </si>
  <si>
    <t>Gemma Mckee</t>
  </si>
  <si>
    <t>Sarah Grayson</t>
  </si>
  <si>
    <t>Jessica Masterton</t>
  </si>
  <si>
    <t>Nicole Collett</t>
    <phoneticPr fontId="3" type="noConversion"/>
  </si>
  <si>
    <t>Bronagh Miskelly</t>
    <phoneticPr fontId="3" type="noConversion"/>
  </si>
  <si>
    <t>Emily Jones</t>
  </si>
  <si>
    <t>Kelsea Haste R</t>
    <phoneticPr fontId="3" type="noConversion"/>
  </si>
  <si>
    <t>LOUIS</t>
  </si>
  <si>
    <t>Rosie Pascall</t>
  </si>
  <si>
    <t>SVG Flame</t>
  </si>
  <si>
    <t>TOTAL</t>
  </si>
  <si>
    <t>Plank</t>
  </si>
  <si>
    <t>In Seat</t>
  </si>
  <si>
    <t>Out S</t>
  </si>
  <si>
    <t>V'ltOf</t>
  </si>
  <si>
    <t>Sub</t>
  </si>
  <si>
    <t>Ex Sc</t>
  </si>
  <si>
    <t>Class 10A - Preliminary Individual</t>
  </si>
  <si>
    <t xml:space="preserve">HARVEST KEEPSAKE </t>
  </si>
  <si>
    <t xml:space="preserve">Eliza Wark-Chapman </t>
  </si>
  <si>
    <t>Class 9 - Pre-Novice Individual</t>
  </si>
  <si>
    <t>Georgia Lehman</t>
  </si>
  <si>
    <t>Philip Ritter</t>
  </si>
  <si>
    <t>EP MORGAN</t>
  </si>
  <si>
    <t>SPIRITOSO</t>
  </si>
  <si>
    <t>KING TOBLERONE</t>
  </si>
  <si>
    <t>Sarah Venamore</t>
  </si>
  <si>
    <t>YAHS</t>
  </si>
  <si>
    <t>KERRABEE JACKSON</t>
  </si>
  <si>
    <t xml:space="preserve">TRUELY GRACE </t>
  </si>
  <si>
    <t xml:space="preserve">Sue Wark </t>
  </si>
  <si>
    <t xml:space="preserve"> 	CREME BRULEE</t>
  </si>
  <si>
    <t>Robyn Boyle</t>
  </si>
  <si>
    <t>Sw fw</t>
  </si>
  <si>
    <t>1/2 Mill</t>
  </si>
  <si>
    <t>Sw rw</t>
  </si>
  <si>
    <t>Class 5 - Intermediate Individual</t>
  </si>
  <si>
    <t>Claire Begg</t>
  </si>
  <si>
    <t>Kristin Ewald</t>
    <phoneticPr fontId="3" type="noConversion"/>
  </si>
  <si>
    <t>Kelsea Haste</t>
  </si>
  <si>
    <t xml:space="preserve"> 	KING TOBLERONE</t>
  </si>
  <si>
    <t>Equiste</t>
  </si>
  <si>
    <t xml:space="preserve"> 	EP MORGAN</t>
  </si>
  <si>
    <t xml:space="preserve"> ASTONISH</t>
  </si>
  <si>
    <t xml:space="preserve"> Lyn Lynch</t>
  </si>
  <si>
    <t>FB Fall</t>
  </si>
  <si>
    <t>Neele Kampfer</t>
  </si>
  <si>
    <t>Bronte Doyle</t>
  </si>
  <si>
    <t>SENOR CASABLANCA</t>
    <phoneticPr fontId="3" type="noConversion"/>
  </si>
  <si>
    <t>Natalie McNeill</t>
    <phoneticPr fontId="3" type="noConversion"/>
  </si>
  <si>
    <t>CREME BRULEE</t>
  </si>
  <si>
    <t>KING TOBLERONE</t>
    <phoneticPr fontId="3" type="noConversion"/>
  </si>
  <si>
    <t>Class 10B - Preliminary Individual</t>
  </si>
  <si>
    <t>Mikaila Ware</t>
  </si>
  <si>
    <t>Claire Stevens</t>
  </si>
  <si>
    <t>Rebecca Howard</t>
  </si>
  <si>
    <t>Alexandra Playfoot</t>
  </si>
  <si>
    <t>MEV</t>
    <phoneticPr fontId="3" type="noConversion"/>
  </si>
  <si>
    <t>Emma Moulds</t>
  </si>
  <si>
    <t>Melbourne University</t>
    <phoneticPr fontId="3" type="noConversion"/>
  </si>
  <si>
    <t>Quicksilver</t>
  </si>
  <si>
    <t>Ella Fin</t>
  </si>
  <si>
    <t>Class 24/25/26 - Ind Barrel - Prel, Pre-N, Nov - Sat Group</t>
  </si>
  <si>
    <t>Class 30 - PDD Barrel - (A)</t>
  </si>
  <si>
    <t>Bronte Fletcher</t>
    <phoneticPr fontId="3" type="noConversion"/>
  </si>
  <si>
    <t>Eliza Wark-chapman</t>
    <phoneticPr fontId="3" type="noConversion"/>
  </si>
  <si>
    <t>Collett Nicole</t>
  </si>
  <si>
    <t>Stephanie Dore</t>
  </si>
  <si>
    <t>Rebecca Vandepeear</t>
  </si>
  <si>
    <t>Mckeira Cumming</t>
  </si>
  <si>
    <t>Justin Boyle</t>
  </si>
  <si>
    <t>Ella Springs</t>
  </si>
  <si>
    <t>Class 31 - PDD Barrel - (B) - FRIDAY</t>
  </si>
  <si>
    <t>Class 31 - PDD Barrel - (B) - SATURDAY</t>
  </si>
  <si>
    <t>Xenia Paetold</t>
    <phoneticPr fontId="3" type="noConversion"/>
  </si>
  <si>
    <t>Krisin Ewald</t>
  </si>
  <si>
    <t>Sarah Ryan</t>
    <phoneticPr fontId="3" type="noConversion"/>
  </si>
  <si>
    <t>Melbourne University</t>
    <phoneticPr fontId="3" type="noConversion"/>
  </si>
  <si>
    <t>ACTUAL SCORES</t>
  </si>
  <si>
    <t>Gen'l</t>
  </si>
  <si>
    <t>Art</t>
  </si>
  <si>
    <t>Imp.</t>
  </si>
  <si>
    <t>Overall</t>
  </si>
  <si>
    <t>Class 32 - Novelty Barrel Squad</t>
  </si>
  <si>
    <t>Gemma McKee</t>
    <phoneticPr fontId="3" type="noConversion"/>
  </si>
  <si>
    <t>SVG</t>
    <phoneticPr fontId="3" type="noConversion"/>
  </si>
  <si>
    <t>Rebekka Scheitzow</t>
    <phoneticPr fontId="3" type="noConversion"/>
  </si>
  <si>
    <t>SHVT</t>
    <phoneticPr fontId="3" type="noConversion"/>
  </si>
  <si>
    <t>Scone</t>
  </si>
  <si>
    <t>Scone/Ind</t>
  </si>
  <si>
    <t>Scone/MEV</t>
  </si>
  <si>
    <t>Zachary Singlehurst</t>
  </si>
  <si>
    <t>Quicksilver/Ella Springs</t>
  </si>
  <si>
    <t>NEqC</t>
  </si>
  <si>
    <t>Capriole</t>
  </si>
  <si>
    <t>Class 10C - Preliminary Individual</t>
  </si>
  <si>
    <t xml:space="preserve">TRUELY GRACE </t>
    <phoneticPr fontId="3" type="noConversion"/>
  </si>
  <si>
    <t>SENOR CASABLANCA</t>
  </si>
  <si>
    <t>Natalie McNeill</t>
  </si>
  <si>
    <t>Class 7 &amp; 8 - Novice Individual</t>
  </si>
  <si>
    <t xml:space="preserve">ALKA KHAN </t>
    <phoneticPr fontId="3" type="noConversion"/>
  </si>
  <si>
    <t>Eliza Wark Chapman</t>
    <phoneticPr fontId="3" type="noConversion"/>
  </si>
  <si>
    <t>KING TOBLERONE</t>
    <phoneticPr fontId="3" type="noConversion"/>
  </si>
  <si>
    <t>Independent</t>
    <phoneticPr fontId="3" type="noConversion"/>
  </si>
  <si>
    <t>Lachlan Ray            M</t>
  </si>
  <si>
    <t>Jamie Haste            M</t>
  </si>
  <si>
    <t>Kieran Halliday        M</t>
  </si>
  <si>
    <t>Class 19 - Squad  - Freestyle - Walk (A)</t>
  </si>
  <si>
    <t>Class 19 - Squad  - Freestyle - Walk (B)</t>
  </si>
  <si>
    <t>Christine Lawrence R</t>
    <phoneticPr fontId="3" type="noConversion"/>
  </si>
  <si>
    <t>Truely Grace</t>
    <phoneticPr fontId="3" type="noConversion"/>
  </si>
  <si>
    <t xml:space="preserve"> Central West Purple</t>
  </si>
  <si>
    <t>Class 22 - Pas de Deux - Walk (A)</t>
  </si>
  <si>
    <t>Melissa-jane Thompson</t>
  </si>
  <si>
    <t>Nicole Connor</t>
  </si>
  <si>
    <t>Nicole Collett</t>
  </si>
  <si>
    <t xml:space="preserve"> 	WF INDIGO</t>
  </si>
  <si>
    <t>Kerrie Stapleton</t>
    <phoneticPr fontId="3" type="noConversion"/>
  </si>
  <si>
    <t>Class 23 - Pas de Deux - Walk (B - Sat)</t>
  </si>
  <si>
    <t>Class 23 - Pas de Deux - Walk (B - Sun)</t>
  </si>
  <si>
    <t>Sydney Vaulting Group</t>
    <phoneticPr fontId="3" type="noConversion"/>
  </si>
  <si>
    <t>Perf</t>
  </si>
  <si>
    <t>D&amp;P</t>
  </si>
  <si>
    <t>Class 21 - Open Pas de Deux - Canter</t>
  </si>
  <si>
    <t>Robyn Bruderer</t>
  </si>
  <si>
    <t>Nina Fritzell</t>
  </si>
  <si>
    <t>Angie Deeks</t>
  </si>
  <si>
    <t>Krystle Lander</t>
  </si>
  <si>
    <t>Jenny Scott</t>
  </si>
  <si>
    <t>Robyn B</t>
  </si>
  <si>
    <t>Chris W</t>
  </si>
  <si>
    <t>Jenny S</t>
  </si>
  <si>
    <t>Sarah V</t>
  </si>
  <si>
    <t>Angie D</t>
  </si>
  <si>
    <t>Krystle L</t>
  </si>
  <si>
    <t>Bella Napthali</t>
    <phoneticPr fontId="4" type="noConversion"/>
  </si>
  <si>
    <t>Grace Tyson</t>
    <phoneticPr fontId="4" type="noConversion"/>
  </si>
  <si>
    <t>Connor Dunbier</t>
    <phoneticPr fontId="4" type="noConversion"/>
  </si>
  <si>
    <t>Paris Kellner</t>
    <phoneticPr fontId="4" type="noConversion"/>
  </si>
  <si>
    <t>TBA</t>
  </si>
  <si>
    <t>Phillip Ritter</t>
    <phoneticPr fontId="4" type="noConversion"/>
  </si>
  <si>
    <t>Max Blackburn</t>
    <phoneticPr fontId="4" type="noConversion"/>
  </si>
  <si>
    <t>EP MORGAN</t>
    <phoneticPr fontId="4" type="noConversion"/>
  </si>
  <si>
    <t>WP COGNAC</t>
    <phoneticPr fontId="4" type="noConversion"/>
  </si>
  <si>
    <t>Sally Paragalli</t>
  </si>
  <si>
    <t>Scr</t>
  </si>
  <si>
    <t>Age</t>
  </si>
  <si>
    <t>Scr.</t>
  </si>
  <si>
    <t>Class 7</t>
  </si>
  <si>
    <t>Class 8</t>
  </si>
  <si>
    <t>Lyn Lynch</t>
  </si>
  <si>
    <t>15+</t>
  </si>
  <si>
    <t>14-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</si>
</sst>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\-yy;@"/>
    <numFmt numFmtId="165" formatCode="[$-409]h:mm:ss\ AM/PM;@"/>
    <numFmt numFmtId="166" formatCode="0.0"/>
    <numFmt numFmtId="167" formatCode="0.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trike/>
      <sz val="1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22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0" fontId="0" fillId="0" borderId="0" xfId="0" applyFill="1"/>
    <xf numFmtId="164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 applyAlignment="1"/>
    <xf numFmtId="164" fontId="0" fillId="4" borderId="0" xfId="0" applyNumberFormat="1" applyFill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0" fontId="1" fillId="0" borderId="0" xfId="0" applyFont="1" applyFill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4" borderId="0" xfId="0" applyFill="1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166" fontId="0" fillId="5" borderId="0" xfId="0" applyNumberFormat="1" applyFill="1"/>
    <xf numFmtId="167" fontId="0" fillId="0" borderId="0" xfId="0" applyNumberFormat="1" applyAlignme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166" fontId="0" fillId="3" borderId="0" xfId="0" applyNumberFormat="1" applyFill="1" applyAlignment="1"/>
    <xf numFmtId="167" fontId="0" fillId="3" borderId="0" xfId="0" applyNumberFormat="1" applyFill="1"/>
    <xf numFmtId="167" fontId="0" fillId="4" borderId="0" xfId="0" applyNumberFormat="1" applyFill="1"/>
    <xf numFmtId="0" fontId="0" fillId="6" borderId="0" xfId="0" applyFill="1"/>
    <xf numFmtId="0" fontId="0" fillId="0" borderId="0" xfId="0" applyAlignment="1">
      <alignment horizontal="right"/>
    </xf>
    <xf numFmtId="167" fontId="0" fillId="0" borderId="0" xfId="0" applyNumberFormat="1"/>
    <xf numFmtId="167" fontId="0" fillId="5" borderId="0" xfId="0" applyNumberFormat="1" applyFill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wrapText="1"/>
    </xf>
    <xf numFmtId="0" fontId="4" fillId="0" borderId="0" xfId="0" applyFont="1"/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shrinkToFit="1"/>
    </xf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6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1"/>
    <xf numFmtId="0" fontId="5" fillId="2" borderId="0" xfId="1" applyFill="1"/>
    <xf numFmtId="0" fontId="5" fillId="3" borderId="0" xfId="1" applyFill="1"/>
    <xf numFmtId="0" fontId="5" fillId="3" borderId="0" xfId="1" applyFill="1" applyAlignment="1"/>
    <xf numFmtId="0" fontId="5" fillId="0" borderId="0" xfId="1" applyFill="1"/>
    <xf numFmtId="164" fontId="5" fillId="0" borderId="0" xfId="1" applyNumberFormat="1" applyAlignment="1">
      <alignment horizontal="right"/>
    </xf>
    <xf numFmtId="0" fontId="5" fillId="4" borderId="0" xfId="1" applyFill="1"/>
    <xf numFmtId="0" fontId="5" fillId="0" borderId="0" xfId="1" applyAlignment="1"/>
    <xf numFmtId="164" fontId="5" fillId="4" borderId="0" xfId="1" applyNumberFormat="1" applyFill="1" applyAlignment="1">
      <alignment horizontal="right"/>
    </xf>
    <xf numFmtId="0" fontId="2" fillId="0" borderId="0" xfId="1" applyFont="1"/>
    <xf numFmtId="165" fontId="5" fillId="0" borderId="0" xfId="1" applyNumberFormat="1" applyAlignment="1">
      <alignment horizontal="right"/>
    </xf>
    <xf numFmtId="165" fontId="5" fillId="4" borderId="0" xfId="1" applyNumberFormat="1" applyFill="1" applyAlignment="1">
      <alignment horizontal="right"/>
    </xf>
    <xf numFmtId="0" fontId="1" fillId="0" borderId="0" xfId="1" applyFont="1" applyFill="1"/>
    <xf numFmtId="0" fontId="1" fillId="0" borderId="0" xfId="1" applyFont="1" applyAlignment="1"/>
    <xf numFmtId="0" fontId="5" fillId="0" borderId="0" xfId="1" applyAlignment="1">
      <alignment horizontal="center"/>
    </xf>
    <xf numFmtId="0" fontId="5" fillId="4" borderId="0" xfId="1" applyFill="1" applyAlignment="1"/>
    <xf numFmtId="0" fontId="5" fillId="2" borderId="0" xfId="1" applyFill="1" applyAlignment="1">
      <alignment horizontal="center"/>
    </xf>
    <xf numFmtId="0" fontId="5" fillId="3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0" fontId="5" fillId="4" borderId="0" xfId="1" applyFill="1" applyAlignment="1">
      <alignment horizontal="center"/>
    </xf>
    <xf numFmtId="0" fontId="1" fillId="0" borderId="0" xfId="1" applyFont="1" applyAlignment="1">
      <alignment horizontal="center"/>
    </xf>
    <xf numFmtId="166" fontId="5" fillId="5" borderId="0" xfId="1" applyNumberFormat="1" applyFill="1"/>
    <xf numFmtId="167" fontId="5" fillId="0" borderId="0" xfId="1" applyNumberFormat="1" applyAlignment="1"/>
    <xf numFmtId="167" fontId="5" fillId="2" borderId="0" xfId="1" applyNumberFormat="1" applyFill="1" applyAlignment="1"/>
    <xf numFmtId="166" fontId="5" fillId="2" borderId="0" xfId="1" applyNumberFormat="1" applyFill="1"/>
    <xf numFmtId="167" fontId="5" fillId="2" borderId="0" xfId="1" applyNumberFormat="1" applyFill="1"/>
    <xf numFmtId="166" fontId="5" fillId="3" borderId="0" xfId="1" applyNumberFormat="1" applyFill="1" applyAlignment="1"/>
    <xf numFmtId="167" fontId="5" fillId="3" borderId="0" xfId="1" applyNumberFormat="1" applyFill="1"/>
    <xf numFmtId="167" fontId="5" fillId="4" borderId="0" xfId="1" applyNumberFormat="1" applyFill="1"/>
    <xf numFmtId="0" fontId="5" fillId="6" borderId="0" xfId="1" applyFill="1"/>
    <xf numFmtId="0" fontId="5" fillId="0" borderId="0" xfId="1" applyAlignment="1">
      <alignment horizontal="right"/>
    </xf>
    <xf numFmtId="167" fontId="5" fillId="0" borderId="0" xfId="1" applyNumberFormat="1"/>
    <xf numFmtId="167" fontId="5" fillId="5" borderId="0" xfId="1" applyNumberFormat="1" applyFill="1"/>
    <xf numFmtId="0" fontId="4" fillId="0" borderId="0" xfId="1" applyFont="1"/>
    <xf numFmtId="0" fontId="0" fillId="0" borderId="1" xfId="0" applyBorder="1" applyAlignment="1">
      <alignment wrapText="1"/>
    </xf>
    <xf numFmtId="0" fontId="5" fillId="0" borderId="1" xfId="1" applyBorder="1"/>
    <xf numFmtId="0" fontId="0" fillId="0" borderId="1" xfId="0" applyBorder="1" applyAlignment="1">
      <alignment shrinkToFit="1"/>
    </xf>
    <xf numFmtId="167" fontId="5" fillId="0" borderId="0" xfId="1" applyNumberFormat="1" applyFill="1"/>
    <xf numFmtId="166" fontId="5" fillId="0" borderId="0" xfId="1" applyNumberFormat="1"/>
    <xf numFmtId="167" fontId="1" fillId="0" borderId="0" xfId="1" applyNumberFormat="1" applyFont="1" applyAlignment="1"/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shrinkToFit="1"/>
    </xf>
    <xf numFmtId="0" fontId="0" fillId="0" borderId="6" xfId="0" applyFill="1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3" fillId="0" borderId="0" xfId="0" applyFont="1" applyFill="1" applyBorder="1" applyAlignment="1">
      <alignment shrinkToFit="1"/>
    </xf>
    <xf numFmtId="167" fontId="0" fillId="0" borderId="0" xfId="0" applyNumberFormat="1" applyFill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6" fontId="0" fillId="0" borderId="0" xfId="0" applyNumberFormat="1" applyFill="1" applyAlignme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" xfId="0" applyBorder="1"/>
    <xf numFmtId="0" fontId="0" fillId="0" borderId="9" xfId="0" applyBorder="1"/>
    <xf numFmtId="0" fontId="5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Alignment="1"/>
    <xf numFmtId="0" fontId="5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2"/>
    <xf numFmtId="0" fontId="6" fillId="0" borderId="0" xfId="2" applyAlignment="1"/>
    <xf numFmtId="0" fontId="6" fillId="2" borderId="0" xfId="2" applyFill="1"/>
    <xf numFmtId="0" fontId="6" fillId="3" borderId="0" xfId="2" applyFill="1"/>
    <xf numFmtId="0" fontId="6" fillId="0" borderId="0" xfId="2" applyFill="1"/>
    <xf numFmtId="164" fontId="6" fillId="0" borderId="0" xfId="2" applyNumberFormat="1" applyAlignment="1">
      <alignment horizontal="right"/>
    </xf>
    <xf numFmtId="0" fontId="6" fillId="4" borderId="0" xfId="2" applyFill="1"/>
    <xf numFmtId="164" fontId="6" fillId="4" borderId="0" xfId="2" applyNumberFormat="1" applyFill="1" applyAlignment="1">
      <alignment horizontal="right"/>
    </xf>
    <xf numFmtId="165" fontId="6" fillId="0" borderId="0" xfId="2" applyNumberFormat="1" applyAlignment="1">
      <alignment horizontal="right"/>
    </xf>
    <xf numFmtId="165" fontId="6" fillId="4" borderId="0" xfId="2" applyNumberFormat="1" applyFill="1" applyAlignment="1">
      <alignment horizontal="right"/>
    </xf>
    <xf numFmtId="0" fontId="1" fillId="0" borderId="0" xfId="2" applyFont="1" applyFill="1"/>
    <xf numFmtId="0" fontId="1" fillId="0" borderId="0" xfId="2" applyFont="1" applyAlignment="1"/>
    <xf numFmtId="0" fontId="6" fillId="0" borderId="0" xfId="2" applyAlignment="1">
      <alignment horizontal="center"/>
    </xf>
    <xf numFmtId="0" fontId="6" fillId="4" borderId="0" xfId="2" applyFill="1" applyAlignment="1"/>
    <xf numFmtId="0" fontId="6" fillId="2" borderId="0" xfId="2" applyFill="1" applyAlignment="1">
      <alignment horizontal="center"/>
    </xf>
    <xf numFmtId="0" fontId="1" fillId="0" borderId="0" xfId="2" applyFont="1" applyFill="1" applyAlignment="1">
      <alignment horizontal="center"/>
    </xf>
    <xf numFmtId="0" fontId="6" fillId="3" borderId="0" xfId="2" applyFill="1" applyAlignment="1">
      <alignment horizontal="center"/>
    </xf>
    <xf numFmtId="0" fontId="6" fillId="4" borderId="0" xfId="2" applyFill="1" applyAlignment="1">
      <alignment horizontal="center"/>
    </xf>
    <xf numFmtId="0" fontId="1" fillId="0" borderId="0" xfId="2" applyFont="1" applyAlignment="1">
      <alignment horizontal="center"/>
    </xf>
    <xf numFmtId="166" fontId="6" fillId="5" borderId="0" xfId="2" applyNumberFormat="1" applyFill="1"/>
    <xf numFmtId="166" fontId="6" fillId="0" borderId="0" xfId="2" applyNumberFormat="1"/>
    <xf numFmtId="167" fontId="6" fillId="0" borderId="0" xfId="2" applyNumberFormat="1" applyFill="1"/>
    <xf numFmtId="167" fontId="6" fillId="0" borderId="0" xfId="2" applyNumberFormat="1" applyAlignment="1"/>
    <xf numFmtId="167" fontId="6" fillId="0" borderId="0" xfId="2" applyNumberFormat="1"/>
    <xf numFmtId="167" fontId="6" fillId="5" borderId="0" xfId="2" applyNumberFormat="1" applyFill="1"/>
    <xf numFmtId="0" fontId="5" fillId="0" borderId="0" xfId="1" applyAlignment="1"/>
    <xf numFmtId="0" fontId="0" fillId="0" borderId="3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0" xfId="0" applyAlignment="1"/>
    <xf numFmtId="0" fontId="7" fillId="0" borderId="0" xfId="3"/>
    <xf numFmtId="0" fontId="7" fillId="0" borderId="0" xfId="3" applyAlignment="1"/>
    <xf numFmtId="0" fontId="7" fillId="3" borderId="0" xfId="3" applyFill="1"/>
    <xf numFmtId="0" fontId="7" fillId="3" borderId="0" xfId="3" applyFill="1" applyAlignment="1"/>
    <xf numFmtId="164" fontId="7" fillId="0" borderId="0" xfId="3" applyNumberFormat="1" applyAlignment="1">
      <alignment horizontal="right"/>
    </xf>
    <xf numFmtId="165" fontId="7" fillId="0" borderId="0" xfId="3" applyNumberFormat="1" applyAlignment="1">
      <alignment horizontal="right"/>
    </xf>
    <xf numFmtId="0" fontId="7" fillId="0" borderId="0" xfId="3" applyAlignment="1">
      <alignment horizontal="center"/>
    </xf>
    <xf numFmtId="0" fontId="7" fillId="3" borderId="0" xfId="3" applyFill="1" applyAlignment="1">
      <alignment horizontal="center"/>
    </xf>
    <xf numFmtId="0" fontId="7" fillId="2" borderId="0" xfId="3" applyFill="1"/>
    <xf numFmtId="166" fontId="7" fillId="2" borderId="0" xfId="3" applyNumberFormat="1" applyFill="1"/>
    <xf numFmtId="167" fontId="7" fillId="2" borderId="0" xfId="3" applyNumberFormat="1" applyFill="1"/>
    <xf numFmtId="166" fontId="7" fillId="5" borderId="0" xfId="3" applyNumberFormat="1" applyFill="1"/>
    <xf numFmtId="166" fontId="7" fillId="0" borderId="0" xfId="3" applyNumberFormat="1"/>
    <xf numFmtId="167" fontId="7" fillId="0" borderId="0" xfId="3" applyNumberFormat="1"/>
    <xf numFmtId="167" fontId="7" fillId="5" borderId="0" xfId="3" applyNumberFormat="1" applyFill="1"/>
    <xf numFmtId="0" fontId="4" fillId="0" borderId="0" xfId="3" applyFont="1"/>
    <xf numFmtId="0" fontId="0" fillId="0" borderId="0" xfId="1" applyFont="1" applyAlignment="1"/>
    <xf numFmtId="0" fontId="5" fillId="0" borderId="0" xfId="1" applyAlignment="1"/>
    <xf numFmtId="0" fontId="6" fillId="0" borderId="0" xfId="2" applyAlignment="1"/>
    <xf numFmtId="0" fontId="3" fillId="0" borderId="1" xfId="0" applyFont="1" applyFill="1" applyBorder="1"/>
    <xf numFmtId="0" fontId="8" fillId="0" borderId="3" xfId="0" applyFont="1" applyBorder="1" applyAlignment="1">
      <alignment shrinkToFit="1"/>
    </xf>
    <xf numFmtId="0" fontId="8" fillId="0" borderId="5" xfId="0" applyFont="1" applyBorder="1" applyAlignment="1">
      <alignment wrapText="1"/>
    </xf>
    <xf numFmtId="0" fontId="8" fillId="2" borderId="0" xfId="0" applyFont="1" applyFill="1"/>
    <xf numFmtId="0" fontId="8" fillId="0" borderId="4" xfId="0" applyFont="1" applyBorder="1" applyAlignment="1">
      <alignment shrinkToFi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shrinkToFit="1"/>
    </xf>
    <xf numFmtId="0" fontId="0" fillId="7" borderId="5" xfId="0" applyFill="1" applyBorder="1" applyAlignment="1">
      <alignment shrinkToFit="1"/>
    </xf>
    <xf numFmtId="0" fontId="3" fillId="7" borderId="6" xfId="0" applyFont="1" applyFill="1" applyBorder="1" applyAlignment="1">
      <alignment shrinkToFit="1"/>
    </xf>
    <xf numFmtId="0" fontId="0" fillId="0" borderId="8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7" borderId="12" xfId="0" applyFont="1" applyFill="1" applyBorder="1" applyAlignment="1">
      <alignment shrinkToFit="1"/>
    </xf>
    <xf numFmtId="0" fontId="0" fillId="7" borderId="4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6" xfId="0" applyFill="1" applyBorder="1" applyAlignment="1">
      <alignment shrinkToFit="1"/>
    </xf>
    <xf numFmtId="1" fontId="0" fillId="2" borderId="0" xfId="0" applyNumberFormat="1" applyFill="1"/>
    <xf numFmtId="1" fontId="0" fillId="0" borderId="0" xfId="0" applyNumberFormat="1"/>
    <xf numFmtId="167" fontId="0" fillId="0" borderId="0" xfId="1" applyNumberFormat="1" applyFont="1" applyAlignment="1"/>
    <xf numFmtId="0" fontId="0" fillId="0" borderId="0" xfId="1" applyFont="1" applyAlignment="1">
      <alignment horizontal="center"/>
    </xf>
    <xf numFmtId="0" fontId="6" fillId="0" borderId="0" xfId="2" applyAlignment="1">
      <alignment horizontal="center"/>
    </xf>
    <xf numFmtId="167" fontId="0" fillId="0" borderId="0" xfId="1" applyNumberFormat="1" applyFont="1"/>
    <xf numFmtId="0" fontId="0" fillId="0" borderId="0" xfId="2" applyFont="1" applyAlignment="1">
      <alignment horizontal="center"/>
    </xf>
    <xf numFmtId="0" fontId="5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0" fillId="0" borderId="0" xfId="1" applyFont="1" applyAlignment="1"/>
    <xf numFmtId="0" fontId="5" fillId="0" borderId="0" xfId="1" applyAlignment="1"/>
    <xf numFmtId="0" fontId="6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/>
    <xf numFmtId="0" fontId="6" fillId="0" borderId="0" xfId="2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3" applyAlignment="1"/>
    <xf numFmtId="0" fontId="7" fillId="0" borderId="0" xfId="3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13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6" width="5.6640625" style="59" customWidth="1"/>
    <col min="17" max="17" width="3.1640625" style="59" customWidth="1"/>
    <col min="18" max="21" width="5.6640625" style="59" customWidth="1"/>
    <col min="22" max="22" width="6.6640625" style="59" customWidth="1"/>
    <col min="23" max="23" width="5.6640625" style="59" customWidth="1"/>
    <col min="24" max="24" width="3.1640625" style="59" customWidth="1"/>
    <col min="25" max="35" width="5.6640625" style="59" customWidth="1"/>
    <col min="36" max="36" width="3.1640625" style="59" customWidth="1"/>
    <col min="37" max="40" width="5.6640625" style="59" customWidth="1"/>
    <col min="41" max="41" width="6.6640625" style="59" customWidth="1"/>
    <col min="42" max="42" width="3.1640625" style="59" customWidth="1"/>
    <col min="43" max="53" width="5.6640625" style="59" customWidth="1"/>
    <col min="54" max="54" width="3.1640625" style="59" customWidth="1"/>
    <col min="55" max="58" width="5.6640625" style="59" customWidth="1"/>
    <col min="59" max="59" width="6.6640625" style="59" customWidth="1"/>
    <col min="60" max="60" width="3.1640625" style="59" customWidth="1"/>
    <col min="61" max="64" width="6.6640625" style="59" customWidth="1"/>
    <col min="65" max="65" width="10.5" style="59" customWidth="1"/>
    <col min="66" max="66" width="2.6640625" style="59" customWidth="1"/>
    <col min="67" max="72" width="6.6640625" style="59" customWidth="1"/>
    <col min="73" max="73" width="10.5" style="59" customWidth="1"/>
    <col min="74" max="74" width="4.1640625" style="59" customWidth="1"/>
    <col min="75" max="77" width="6.6640625" style="59" customWidth="1"/>
    <col min="78" max="78" width="12.5" style="59" customWidth="1"/>
    <col min="79" max="16384" width="8.83203125" style="59"/>
  </cols>
  <sheetData>
    <row r="1" spans="1:78">
      <c r="A1" t="s">
        <v>43</v>
      </c>
      <c r="F1" s="66" t="s">
        <v>0</v>
      </c>
      <c r="G1" s="66"/>
      <c r="H1" s="211" t="s">
        <v>292</v>
      </c>
      <c r="I1" s="212"/>
      <c r="J1" s="212"/>
      <c r="K1" s="212"/>
      <c r="L1" s="212"/>
      <c r="M1" s="66"/>
      <c r="N1" s="66"/>
      <c r="Q1" s="60"/>
      <c r="X1" s="61"/>
      <c r="Y1" s="59" t="s">
        <v>1</v>
      </c>
      <c r="AA1" s="211" t="s">
        <v>293</v>
      </c>
      <c r="AB1" s="212"/>
      <c r="AC1" s="212"/>
      <c r="AD1" s="212"/>
      <c r="AE1" s="212"/>
      <c r="AF1" s="212"/>
      <c r="AG1" s="212"/>
      <c r="AJ1" s="60"/>
      <c r="AP1" s="61"/>
      <c r="AQ1" s="59" t="s">
        <v>2</v>
      </c>
      <c r="AS1" s="211" t="s">
        <v>294</v>
      </c>
      <c r="AT1" s="212"/>
      <c r="AU1" s="212"/>
      <c r="AV1" s="212"/>
      <c r="AW1" s="212"/>
      <c r="AX1" s="212"/>
      <c r="AY1" s="212"/>
      <c r="BB1" s="60"/>
      <c r="BH1" s="61"/>
      <c r="BI1" s="63"/>
      <c r="BJ1" s="63"/>
      <c r="BK1" s="63"/>
      <c r="BL1" s="63"/>
      <c r="BM1" s="64">
        <f ca="1">NOW()</f>
        <v>41974.813944907408</v>
      </c>
      <c r="BN1" s="65"/>
      <c r="BO1" s="66"/>
      <c r="BP1" s="66"/>
      <c r="BQ1" s="66"/>
      <c r="BR1" s="66"/>
      <c r="BS1" s="66"/>
      <c r="BT1" s="66"/>
      <c r="BU1" s="64">
        <f ca="1">NOW()</f>
        <v>41974.813944907408</v>
      </c>
      <c r="BV1" s="67"/>
      <c r="BW1" s="64"/>
      <c r="BX1" s="64"/>
      <c r="BY1" s="64"/>
      <c r="BZ1" s="64">
        <f ca="1">NOW()</f>
        <v>41974.813944907408</v>
      </c>
    </row>
    <row r="2" spans="1:78">
      <c r="A2" s="9" t="s">
        <v>44</v>
      </c>
      <c r="Q2" s="60"/>
      <c r="X2" s="61"/>
      <c r="AJ2" s="60"/>
      <c r="AP2" s="61"/>
      <c r="BB2" s="60"/>
      <c r="BH2" s="61"/>
      <c r="BI2" s="63"/>
      <c r="BJ2" s="63"/>
      <c r="BK2" s="63"/>
      <c r="BL2" s="63"/>
      <c r="BM2" s="69">
        <f ca="1">NOW()</f>
        <v>41974.813944907408</v>
      </c>
      <c r="BN2" s="65"/>
      <c r="BO2" s="66"/>
      <c r="BP2" s="66"/>
      <c r="BQ2" s="66"/>
      <c r="BR2" s="66"/>
      <c r="BS2" s="66"/>
      <c r="BT2" s="66"/>
      <c r="BU2" s="69">
        <f ca="1">NOW()</f>
        <v>41974.813944907408</v>
      </c>
      <c r="BV2" s="70"/>
      <c r="BW2" s="69"/>
      <c r="BX2" s="69"/>
      <c r="BY2" s="69"/>
      <c r="BZ2" s="69">
        <f ca="1">NOW()</f>
        <v>41974.813944907408</v>
      </c>
    </row>
    <row r="3" spans="1:78">
      <c r="A3" t="s">
        <v>204</v>
      </c>
      <c r="Q3" s="60"/>
      <c r="X3" s="61"/>
      <c r="AJ3" s="60"/>
      <c r="AP3" s="61"/>
      <c r="BB3" s="60"/>
      <c r="BH3" s="61"/>
      <c r="BI3" s="63"/>
      <c r="BJ3" s="71" t="s">
        <v>5</v>
      </c>
      <c r="BK3" s="63"/>
      <c r="BL3" s="63"/>
      <c r="BN3" s="65"/>
      <c r="BO3" s="66"/>
      <c r="BP3" s="72" t="s">
        <v>6</v>
      </c>
      <c r="BQ3" s="73"/>
      <c r="BR3" s="73"/>
      <c r="BS3" s="73"/>
      <c r="BT3" s="73"/>
      <c r="BU3" s="66"/>
      <c r="BV3" s="74"/>
      <c r="BW3" s="66"/>
      <c r="BX3" s="66"/>
      <c r="BY3" s="66"/>
      <c r="BZ3" s="66"/>
    </row>
    <row r="4" spans="1:78">
      <c r="F4" s="209" t="s">
        <v>3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75"/>
      <c r="R4" s="209" t="s">
        <v>4</v>
      </c>
      <c r="S4" s="209"/>
      <c r="T4" s="209"/>
      <c r="U4" s="209"/>
      <c r="V4" s="73" t="s">
        <v>178</v>
      </c>
      <c r="W4" s="73"/>
      <c r="X4" s="61"/>
      <c r="Y4" s="209" t="s">
        <v>3</v>
      </c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75"/>
      <c r="AK4" s="209" t="s">
        <v>4</v>
      </c>
      <c r="AL4" s="209"/>
      <c r="AM4" s="209"/>
      <c r="AN4" s="209"/>
      <c r="AO4" s="73" t="s">
        <v>178</v>
      </c>
      <c r="AP4" s="61"/>
      <c r="AQ4" s="209" t="s">
        <v>3</v>
      </c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75"/>
      <c r="BC4" s="209" t="s">
        <v>4</v>
      </c>
      <c r="BD4" s="209"/>
      <c r="BE4" s="209"/>
      <c r="BF4" s="209"/>
      <c r="BG4" s="73" t="s">
        <v>178</v>
      </c>
      <c r="BH4" s="61"/>
      <c r="BI4" s="63"/>
      <c r="BJ4" s="77" t="s">
        <v>10</v>
      </c>
      <c r="BK4" s="63"/>
      <c r="BL4" s="63"/>
      <c r="BN4" s="65"/>
      <c r="BO4" s="73"/>
      <c r="BP4" s="73" t="s">
        <v>10</v>
      </c>
      <c r="BQ4" s="73"/>
      <c r="BR4" s="73"/>
      <c r="BS4" s="73" t="s">
        <v>11</v>
      </c>
      <c r="BT4" s="73"/>
      <c r="BU4" s="66"/>
      <c r="BV4" s="74"/>
      <c r="BW4" s="210" t="s">
        <v>12</v>
      </c>
      <c r="BX4" s="210"/>
      <c r="BY4" s="210"/>
      <c r="BZ4" s="210"/>
    </row>
    <row r="5" spans="1:78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18</v>
      </c>
      <c r="H5" s="73" t="s">
        <v>157</v>
      </c>
      <c r="I5" s="73" t="s">
        <v>161</v>
      </c>
      <c r="J5" s="73" t="s">
        <v>201</v>
      </c>
      <c r="K5" s="73" t="s">
        <v>202</v>
      </c>
      <c r="L5" s="73" t="s">
        <v>203</v>
      </c>
      <c r="M5" s="73" t="s">
        <v>183</v>
      </c>
      <c r="N5" s="73" t="s">
        <v>184</v>
      </c>
      <c r="O5" s="73" t="s">
        <v>8</v>
      </c>
      <c r="P5" s="73" t="s">
        <v>28</v>
      </c>
      <c r="Q5" s="75"/>
      <c r="R5" s="73" t="s">
        <v>29</v>
      </c>
      <c r="S5" s="73" t="s">
        <v>128</v>
      </c>
      <c r="T5" s="73" t="s">
        <v>8</v>
      </c>
      <c r="U5" s="73" t="s">
        <v>28</v>
      </c>
      <c r="V5" s="73" t="s">
        <v>32</v>
      </c>
      <c r="W5" s="73" t="s">
        <v>33</v>
      </c>
      <c r="X5" s="76"/>
      <c r="Y5" s="73" t="s">
        <v>17</v>
      </c>
      <c r="Z5" s="73" t="s">
        <v>18</v>
      </c>
      <c r="AA5" s="73" t="s">
        <v>157</v>
      </c>
      <c r="AB5" s="73" t="s">
        <v>161</v>
      </c>
      <c r="AC5" s="73" t="s">
        <v>201</v>
      </c>
      <c r="AD5" s="73" t="s">
        <v>202</v>
      </c>
      <c r="AE5" s="73" t="s">
        <v>203</v>
      </c>
      <c r="AF5" s="73" t="s">
        <v>183</v>
      </c>
      <c r="AG5" s="73" t="s">
        <v>184</v>
      </c>
      <c r="AH5" s="73" t="s">
        <v>8</v>
      </c>
      <c r="AI5" s="73" t="s">
        <v>28</v>
      </c>
      <c r="AJ5" s="75"/>
      <c r="AK5" s="73" t="s">
        <v>29</v>
      </c>
      <c r="AL5" s="73" t="s">
        <v>128</v>
      </c>
      <c r="AM5" s="73" t="s">
        <v>8</v>
      </c>
      <c r="AN5" s="73" t="s">
        <v>28</v>
      </c>
      <c r="AO5" s="73" t="s">
        <v>32</v>
      </c>
      <c r="AP5" s="76"/>
      <c r="AQ5" s="73" t="s">
        <v>17</v>
      </c>
      <c r="AR5" s="73" t="s">
        <v>18</v>
      </c>
      <c r="AS5" s="73" t="s">
        <v>157</v>
      </c>
      <c r="AT5" s="73" t="s">
        <v>161</v>
      </c>
      <c r="AU5" s="73" t="s">
        <v>201</v>
      </c>
      <c r="AV5" s="73" t="s">
        <v>202</v>
      </c>
      <c r="AW5" s="73" t="s">
        <v>203</v>
      </c>
      <c r="AX5" s="73" t="s">
        <v>183</v>
      </c>
      <c r="AY5" s="73" t="s">
        <v>184</v>
      </c>
      <c r="AZ5" s="73" t="s">
        <v>8</v>
      </c>
      <c r="BA5" s="73" t="s">
        <v>28</v>
      </c>
      <c r="BB5" s="75"/>
      <c r="BC5" s="73" t="s">
        <v>29</v>
      </c>
      <c r="BD5" s="73" t="s">
        <v>128</v>
      </c>
      <c r="BE5" s="73" t="s">
        <v>8</v>
      </c>
      <c r="BF5" s="73" t="s">
        <v>28</v>
      </c>
      <c r="BG5" s="73" t="s">
        <v>32</v>
      </c>
      <c r="BH5" s="76"/>
      <c r="BI5" s="77" t="s">
        <v>34</v>
      </c>
      <c r="BJ5" s="77" t="s">
        <v>35</v>
      </c>
      <c r="BK5" s="77" t="s">
        <v>36</v>
      </c>
      <c r="BL5" s="77" t="s">
        <v>28</v>
      </c>
      <c r="BM5" s="73" t="s">
        <v>37</v>
      </c>
      <c r="BN5" s="78"/>
      <c r="BO5" s="73" t="s">
        <v>34</v>
      </c>
      <c r="BP5" s="73" t="s">
        <v>35</v>
      </c>
      <c r="BQ5" s="73" t="s">
        <v>36</v>
      </c>
      <c r="BR5" s="79" t="s">
        <v>38</v>
      </c>
      <c r="BS5" s="73" t="s">
        <v>39</v>
      </c>
      <c r="BT5" s="79" t="s">
        <v>28</v>
      </c>
      <c r="BU5" s="73" t="s">
        <v>37</v>
      </c>
      <c r="BV5" s="78"/>
      <c r="BW5" s="79" t="s">
        <v>5</v>
      </c>
      <c r="BX5" s="79" t="s">
        <v>40</v>
      </c>
      <c r="BY5" s="79" t="s">
        <v>28</v>
      </c>
      <c r="BZ5" s="205" t="s">
        <v>129</v>
      </c>
    </row>
    <row r="6" spans="1:78">
      <c r="Q6" s="60"/>
      <c r="X6" s="61"/>
      <c r="AJ6" s="60"/>
      <c r="AP6" s="61"/>
      <c r="BB6" s="60"/>
      <c r="BH6" s="61"/>
      <c r="BI6" s="63"/>
      <c r="BJ6" s="63"/>
      <c r="BK6" s="63"/>
      <c r="BL6" s="63"/>
      <c r="BN6" s="65"/>
      <c r="BO6" s="66"/>
      <c r="BP6" s="66"/>
      <c r="BQ6" s="66"/>
      <c r="BR6" s="66"/>
      <c r="BS6" s="66"/>
      <c r="BT6" s="66"/>
      <c r="BU6" s="66"/>
      <c r="BV6" s="74"/>
      <c r="BW6" s="66"/>
      <c r="BX6" s="66"/>
      <c r="BY6" s="66"/>
      <c r="BZ6" s="66"/>
    </row>
    <row r="7" spans="1:78">
      <c r="A7" s="95">
        <v>30</v>
      </c>
      <c r="B7" s="93" t="s">
        <v>55</v>
      </c>
      <c r="C7" s="95" t="s">
        <v>60</v>
      </c>
      <c r="D7" s="95" t="s">
        <v>61</v>
      </c>
      <c r="E7" s="95" t="s">
        <v>62</v>
      </c>
      <c r="F7" s="80">
        <v>5.7</v>
      </c>
      <c r="G7" s="80">
        <v>6.2</v>
      </c>
      <c r="H7" s="80">
        <v>6.2</v>
      </c>
      <c r="I7" s="80">
        <v>6.2</v>
      </c>
      <c r="J7" s="80">
        <v>6.3</v>
      </c>
      <c r="K7" s="80">
        <v>6.3</v>
      </c>
      <c r="L7" s="80">
        <v>6.4</v>
      </c>
      <c r="M7" s="97">
        <f t="shared" ref="M7:M13" si="0">SUM(F7:L7)</f>
        <v>43.3</v>
      </c>
      <c r="N7" s="96">
        <f t="shared" ref="N7:N13" si="1">M7/7</f>
        <v>6.1857142857142851</v>
      </c>
      <c r="O7" s="80">
        <v>6</v>
      </c>
      <c r="P7" s="81">
        <f t="shared" ref="P7:P13" si="2">(N7*0.75)+(O7*0.25)</f>
        <v>6.1392857142857142</v>
      </c>
      <c r="Q7" s="60"/>
      <c r="R7" s="80">
        <v>6</v>
      </c>
      <c r="S7" s="80">
        <v>8.4</v>
      </c>
      <c r="T7" s="80">
        <v>5.7</v>
      </c>
      <c r="U7" s="90">
        <f t="shared" ref="U7:U13" si="3">(R7*0.25)+(S7*0.5)+(T7*0.25)</f>
        <v>7.125</v>
      </c>
      <c r="V7" s="90">
        <f t="shared" ref="V7:V13" si="4">(P7+U7)/2</f>
        <v>6.6321428571428571</v>
      </c>
      <c r="W7" s="80">
        <v>0</v>
      </c>
      <c r="X7" s="61"/>
      <c r="Y7" s="80">
        <v>5</v>
      </c>
      <c r="Z7" s="80">
        <v>5.6</v>
      </c>
      <c r="AA7" s="80">
        <v>5.6</v>
      </c>
      <c r="AB7" s="80">
        <v>5.5</v>
      </c>
      <c r="AC7" s="80">
        <v>5</v>
      </c>
      <c r="AD7" s="80">
        <v>6.2</v>
      </c>
      <c r="AE7" s="80">
        <v>6.2</v>
      </c>
      <c r="AF7" s="97">
        <f t="shared" ref="AF7:AF13" si="5">SUM(Y7:AE7)</f>
        <v>39.1</v>
      </c>
      <c r="AG7" s="96">
        <f t="shared" ref="AG7:AG13" si="6">AF7/7</f>
        <v>5.5857142857142863</v>
      </c>
      <c r="AH7" s="80">
        <v>5.8</v>
      </c>
      <c r="AI7" s="81">
        <f t="shared" ref="AI7:AI13" si="7">(AG7*0.75)+(AH7*0.25)</f>
        <v>5.6392857142857151</v>
      </c>
      <c r="AJ7" s="60"/>
      <c r="AK7" s="80">
        <v>5.4</v>
      </c>
      <c r="AL7" s="80">
        <v>6.43</v>
      </c>
      <c r="AM7" s="80">
        <v>5.2</v>
      </c>
      <c r="AN7" s="90">
        <f t="shared" ref="AN7:AN13" si="8">(AK7*0.25)+(AL7*0.5)+(AM7*0.25)</f>
        <v>5.8649999999999993</v>
      </c>
      <c r="AO7" s="90">
        <f t="shared" ref="AO7:AO13" si="9">(AI7+AN7)/2</f>
        <v>5.7521428571428572</v>
      </c>
      <c r="AP7" s="61"/>
      <c r="AQ7" s="80">
        <v>4.5</v>
      </c>
      <c r="AR7" s="80">
        <v>5.2</v>
      </c>
      <c r="AS7" s="80">
        <v>5.3</v>
      </c>
      <c r="AT7" s="80">
        <v>6.5</v>
      </c>
      <c r="AU7" s="80">
        <v>5.5</v>
      </c>
      <c r="AV7" s="80">
        <v>6.8</v>
      </c>
      <c r="AW7" s="80">
        <v>4.5</v>
      </c>
      <c r="AX7" s="97">
        <f t="shared" ref="AX7:AX13" si="10">SUM(AQ7:AW7)</f>
        <v>38.299999999999997</v>
      </c>
      <c r="AY7" s="96">
        <f t="shared" ref="AY7:AY13" si="11">AX7/7</f>
        <v>5.4714285714285706</v>
      </c>
      <c r="AZ7" s="80">
        <v>5.9</v>
      </c>
      <c r="BA7" s="81">
        <f t="shared" ref="BA7:BA13" si="12">(AY7*0.75)+(AZ7*0.25)</f>
        <v>5.5785714285714274</v>
      </c>
      <c r="BB7" s="60"/>
      <c r="BC7" s="80">
        <v>5.3</v>
      </c>
      <c r="BD7" s="80">
        <v>7.6</v>
      </c>
      <c r="BE7" s="80">
        <v>5.5</v>
      </c>
      <c r="BF7" s="90">
        <f t="shared" ref="BF7:BF13" si="13">(BC7*0.25)+(BD7*0.5)+(BE7*0.25)</f>
        <v>6.5</v>
      </c>
      <c r="BG7" s="90">
        <f t="shared" ref="BG7:BG13" si="14">(BA7+BF7)/2</f>
        <v>6.0392857142857137</v>
      </c>
      <c r="BH7" s="61"/>
      <c r="BI7" s="96">
        <f t="shared" ref="BI7:BI13" si="15">P7</f>
        <v>6.1392857142857142</v>
      </c>
      <c r="BJ7" s="96">
        <f t="shared" ref="BJ7:BJ13" si="16">AI7</f>
        <v>5.6392857142857151</v>
      </c>
      <c r="BK7" s="96">
        <f t="shared" ref="BK7:BK13" si="17">BA7</f>
        <v>5.5785714285714274</v>
      </c>
      <c r="BL7" s="96">
        <f t="shared" ref="BL7:BL13" si="18">AVERAGE(BI7:BK7)</f>
        <v>5.7857142857142847</v>
      </c>
      <c r="BM7" s="59">
        <f t="shared" ref="BM7:BM13" si="19">RANK(BL7,BL$7:BL$13)</f>
        <v>1</v>
      </c>
      <c r="BN7" s="65"/>
      <c r="BO7" s="81">
        <f t="shared" ref="BO7:BO13" si="20">U7</f>
        <v>7.125</v>
      </c>
      <c r="BP7" s="81">
        <f t="shared" ref="BP7:BP13" si="21">AN7</f>
        <v>5.8649999999999993</v>
      </c>
      <c r="BQ7" s="81">
        <f t="shared" ref="BQ7:BQ13" si="22">BG7</f>
        <v>6.0392857142857137</v>
      </c>
      <c r="BR7" s="81">
        <f t="shared" ref="BR7:BR13" si="23">AVERAGE(BO7:BQ7)</f>
        <v>6.3430952380952377</v>
      </c>
      <c r="BS7" s="81">
        <f t="shared" ref="BS7:BS13" si="24">W7</f>
        <v>0</v>
      </c>
      <c r="BT7" s="81">
        <f t="shared" ref="BT7:BT13" si="25">BR7-BS7</f>
        <v>6.3430952380952377</v>
      </c>
      <c r="BU7" s="66">
        <f t="shared" ref="BU7:BU13" si="26">RANK(BT7,BT$7:BT$13)</f>
        <v>1</v>
      </c>
      <c r="BV7" s="74"/>
      <c r="BW7" s="81">
        <f t="shared" ref="BW7:BW13" si="27">BL7</f>
        <v>5.7857142857142847</v>
      </c>
      <c r="BX7" s="81">
        <f t="shared" ref="BX7:BX13" si="28">BT7</f>
        <v>6.3430952380952377</v>
      </c>
      <c r="BY7" s="81">
        <f t="shared" ref="BY7:BY13" si="29">AVERAGE(BW7,BX7)</f>
        <v>6.0644047619047612</v>
      </c>
      <c r="BZ7" s="66">
        <f t="shared" ref="BZ7:BZ13" si="30">RANK(BY7,BY$7:BY$13)</f>
        <v>1</v>
      </c>
    </row>
    <row r="8" spans="1:78">
      <c r="A8" s="95">
        <v>60</v>
      </c>
      <c r="B8" s="100" t="s">
        <v>206</v>
      </c>
      <c r="C8" s="95" t="s">
        <v>210</v>
      </c>
      <c r="D8" s="95" t="s">
        <v>46</v>
      </c>
      <c r="E8" s="95" t="s">
        <v>142</v>
      </c>
      <c r="F8" s="80">
        <v>6</v>
      </c>
      <c r="G8" s="80">
        <v>6.5</v>
      </c>
      <c r="H8" s="80">
        <v>6.2</v>
      </c>
      <c r="I8" s="80">
        <v>6</v>
      </c>
      <c r="J8" s="80">
        <v>5.3</v>
      </c>
      <c r="K8" s="80">
        <v>5.5</v>
      </c>
      <c r="L8" s="80">
        <v>5.2</v>
      </c>
      <c r="M8" s="97">
        <f t="shared" si="0"/>
        <v>40.700000000000003</v>
      </c>
      <c r="N8" s="96">
        <f t="shared" si="1"/>
        <v>5.8142857142857149</v>
      </c>
      <c r="O8" s="80">
        <v>5.7</v>
      </c>
      <c r="P8" s="81">
        <f t="shared" si="2"/>
        <v>5.7857142857142856</v>
      </c>
      <c r="Q8" s="60"/>
      <c r="R8" s="80">
        <v>6</v>
      </c>
      <c r="S8" s="80">
        <v>6.8</v>
      </c>
      <c r="T8" s="80">
        <v>5.7</v>
      </c>
      <c r="U8" s="90">
        <f t="shared" si="3"/>
        <v>6.3250000000000002</v>
      </c>
      <c r="V8" s="90">
        <f t="shared" si="4"/>
        <v>6.0553571428571429</v>
      </c>
      <c r="W8" s="80">
        <v>0</v>
      </c>
      <c r="X8" s="61"/>
      <c r="Y8" s="80">
        <v>6</v>
      </c>
      <c r="Z8" s="80">
        <v>6</v>
      </c>
      <c r="AA8" s="80">
        <v>5.5</v>
      </c>
      <c r="AB8" s="80">
        <v>5.8</v>
      </c>
      <c r="AC8" s="80">
        <v>6</v>
      </c>
      <c r="AD8" s="80">
        <v>6</v>
      </c>
      <c r="AE8" s="80">
        <v>4</v>
      </c>
      <c r="AF8" s="97">
        <f t="shared" si="5"/>
        <v>39.299999999999997</v>
      </c>
      <c r="AG8" s="96">
        <f t="shared" si="6"/>
        <v>5.6142857142857139</v>
      </c>
      <c r="AH8" s="80">
        <v>6</v>
      </c>
      <c r="AI8" s="81">
        <f t="shared" si="7"/>
        <v>5.7107142857142854</v>
      </c>
      <c r="AJ8" s="60"/>
      <c r="AK8" s="80">
        <v>5.5</v>
      </c>
      <c r="AL8" s="80">
        <v>6.67</v>
      </c>
      <c r="AM8" s="80">
        <v>5.5</v>
      </c>
      <c r="AN8" s="90">
        <f t="shared" si="8"/>
        <v>6.085</v>
      </c>
      <c r="AO8" s="90">
        <f t="shared" si="9"/>
        <v>5.8978571428571431</v>
      </c>
      <c r="AP8" s="61"/>
      <c r="AQ8" s="80">
        <v>5.2</v>
      </c>
      <c r="AR8" s="80">
        <v>5.5</v>
      </c>
      <c r="AS8" s="80">
        <v>6.5</v>
      </c>
      <c r="AT8" s="80">
        <v>5.5</v>
      </c>
      <c r="AU8" s="80">
        <v>5.2</v>
      </c>
      <c r="AV8" s="80">
        <v>6.3</v>
      </c>
      <c r="AW8" s="80">
        <v>4</v>
      </c>
      <c r="AX8" s="97">
        <f t="shared" si="10"/>
        <v>38.199999999999996</v>
      </c>
      <c r="AY8" s="96">
        <f t="shared" si="11"/>
        <v>5.4571428571428564</v>
      </c>
      <c r="AZ8" s="80">
        <v>5.5</v>
      </c>
      <c r="BA8" s="81">
        <f t="shared" si="12"/>
        <v>5.4678571428571425</v>
      </c>
      <c r="BB8" s="60"/>
      <c r="BC8" s="80">
        <v>4.4000000000000004</v>
      </c>
      <c r="BD8" s="80">
        <v>6.6</v>
      </c>
      <c r="BE8" s="80">
        <v>5.6</v>
      </c>
      <c r="BF8" s="90">
        <f t="shared" si="13"/>
        <v>5.8000000000000007</v>
      </c>
      <c r="BG8" s="90">
        <f t="shared" si="14"/>
        <v>5.6339285714285712</v>
      </c>
      <c r="BH8" s="61"/>
      <c r="BI8" s="96">
        <f t="shared" si="15"/>
        <v>5.7857142857142856</v>
      </c>
      <c r="BJ8" s="96">
        <f t="shared" si="16"/>
        <v>5.7107142857142854</v>
      </c>
      <c r="BK8" s="96">
        <f t="shared" si="17"/>
        <v>5.4678571428571425</v>
      </c>
      <c r="BL8" s="96">
        <f t="shared" si="18"/>
        <v>5.6547619047619042</v>
      </c>
      <c r="BM8" s="59">
        <f t="shared" si="19"/>
        <v>2</v>
      </c>
      <c r="BN8" s="65"/>
      <c r="BO8" s="81">
        <f t="shared" si="20"/>
        <v>6.3250000000000002</v>
      </c>
      <c r="BP8" s="81">
        <f t="shared" si="21"/>
        <v>6.085</v>
      </c>
      <c r="BQ8" s="81">
        <f t="shared" si="22"/>
        <v>5.6339285714285712</v>
      </c>
      <c r="BR8" s="81">
        <f t="shared" si="23"/>
        <v>6.0146428571428574</v>
      </c>
      <c r="BS8" s="81">
        <f t="shared" si="24"/>
        <v>0</v>
      </c>
      <c r="BT8" s="81">
        <f t="shared" si="25"/>
        <v>6.0146428571428574</v>
      </c>
      <c r="BU8" s="183">
        <f t="shared" si="26"/>
        <v>3</v>
      </c>
      <c r="BV8" s="74"/>
      <c r="BW8" s="81">
        <f t="shared" si="27"/>
        <v>5.6547619047619042</v>
      </c>
      <c r="BX8" s="81">
        <f t="shared" si="28"/>
        <v>6.0146428571428574</v>
      </c>
      <c r="BY8" s="81">
        <f t="shared" si="29"/>
        <v>5.8347023809523808</v>
      </c>
      <c r="BZ8" s="183">
        <f t="shared" si="30"/>
        <v>2</v>
      </c>
    </row>
    <row r="9" spans="1:78">
      <c r="A9" s="95">
        <v>68</v>
      </c>
      <c r="B9" s="93" t="s">
        <v>47</v>
      </c>
      <c r="C9" s="95" t="s">
        <v>69</v>
      </c>
      <c r="D9" s="95" t="s">
        <v>70</v>
      </c>
      <c r="E9" s="95" t="s">
        <v>142</v>
      </c>
      <c r="F9" s="80">
        <v>5.3</v>
      </c>
      <c r="G9" s="80">
        <v>6</v>
      </c>
      <c r="H9" s="80">
        <v>6</v>
      </c>
      <c r="I9" s="80">
        <v>5.8</v>
      </c>
      <c r="J9" s="80">
        <v>5.3</v>
      </c>
      <c r="K9" s="80">
        <v>5.3</v>
      </c>
      <c r="L9" s="80">
        <v>5.5</v>
      </c>
      <c r="M9" s="97">
        <f t="shared" si="0"/>
        <v>39.200000000000003</v>
      </c>
      <c r="N9" s="96">
        <f t="shared" si="1"/>
        <v>5.6000000000000005</v>
      </c>
      <c r="O9" s="80">
        <v>6.2</v>
      </c>
      <c r="P9" s="81">
        <f t="shared" si="2"/>
        <v>5.75</v>
      </c>
      <c r="Q9" s="60"/>
      <c r="R9" s="80">
        <v>6.2</v>
      </c>
      <c r="S9" s="80">
        <v>6.5</v>
      </c>
      <c r="T9" s="80">
        <v>6</v>
      </c>
      <c r="U9" s="90">
        <f t="shared" si="3"/>
        <v>6.3</v>
      </c>
      <c r="V9" s="90">
        <f t="shared" si="4"/>
        <v>6.0250000000000004</v>
      </c>
      <c r="W9" s="80">
        <v>0</v>
      </c>
      <c r="X9" s="61"/>
      <c r="Y9" s="80">
        <v>5</v>
      </c>
      <c r="Z9" s="80">
        <v>5</v>
      </c>
      <c r="AA9" s="80">
        <v>5</v>
      </c>
      <c r="AB9" s="80">
        <v>6</v>
      </c>
      <c r="AC9" s="80">
        <v>5</v>
      </c>
      <c r="AD9" s="80">
        <v>5</v>
      </c>
      <c r="AE9" s="80">
        <v>5</v>
      </c>
      <c r="AF9" s="97">
        <f t="shared" si="5"/>
        <v>36</v>
      </c>
      <c r="AG9" s="96">
        <f t="shared" si="6"/>
        <v>5.1428571428571432</v>
      </c>
      <c r="AH9" s="80">
        <v>6</v>
      </c>
      <c r="AI9" s="81">
        <f t="shared" si="7"/>
        <v>5.3571428571428577</v>
      </c>
      <c r="AJ9" s="60"/>
      <c r="AK9" s="80">
        <v>5</v>
      </c>
      <c r="AL9" s="80">
        <v>6.44</v>
      </c>
      <c r="AM9" s="80">
        <v>6</v>
      </c>
      <c r="AN9" s="90">
        <f t="shared" si="8"/>
        <v>5.9700000000000006</v>
      </c>
      <c r="AO9" s="90">
        <f t="shared" si="9"/>
        <v>5.6635714285714291</v>
      </c>
      <c r="AP9" s="61"/>
      <c r="AQ9" s="80">
        <v>5.5</v>
      </c>
      <c r="AR9" s="80">
        <v>5.8</v>
      </c>
      <c r="AS9" s="80">
        <v>6</v>
      </c>
      <c r="AT9" s="80">
        <v>6</v>
      </c>
      <c r="AU9" s="80">
        <v>4</v>
      </c>
      <c r="AV9" s="80">
        <v>5.5</v>
      </c>
      <c r="AW9" s="80">
        <v>5</v>
      </c>
      <c r="AX9" s="97">
        <f t="shared" si="10"/>
        <v>37.799999999999997</v>
      </c>
      <c r="AY9" s="96">
        <f t="shared" si="11"/>
        <v>5.3999999999999995</v>
      </c>
      <c r="AZ9" s="80">
        <v>6.3</v>
      </c>
      <c r="BA9" s="81">
        <f t="shared" si="12"/>
        <v>5.625</v>
      </c>
      <c r="BB9" s="60"/>
      <c r="BC9" s="80">
        <v>4.5</v>
      </c>
      <c r="BD9" s="80">
        <v>6.6</v>
      </c>
      <c r="BE9" s="80">
        <v>6.3</v>
      </c>
      <c r="BF9" s="90">
        <f t="shared" si="13"/>
        <v>6</v>
      </c>
      <c r="BG9" s="90">
        <f t="shared" si="14"/>
        <v>5.8125</v>
      </c>
      <c r="BH9" s="61"/>
      <c r="BI9" s="96">
        <f t="shared" si="15"/>
        <v>5.75</v>
      </c>
      <c r="BJ9" s="96">
        <f t="shared" si="16"/>
        <v>5.3571428571428577</v>
      </c>
      <c r="BK9" s="96">
        <f t="shared" si="17"/>
        <v>5.625</v>
      </c>
      <c r="BL9" s="96">
        <f t="shared" si="18"/>
        <v>5.5773809523809526</v>
      </c>
      <c r="BM9" s="59">
        <f t="shared" si="19"/>
        <v>3</v>
      </c>
      <c r="BN9" s="65"/>
      <c r="BO9" s="81">
        <f t="shared" si="20"/>
        <v>6.3</v>
      </c>
      <c r="BP9" s="81">
        <f t="shared" si="21"/>
        <v>5.9700000000000006</v>
      </c>
      <c r="BQ9" s="81">
        <f t="shared" si="22"/>
        <v>5.8125</v>
      </c>
      <c r="BR9" s="81">
        <f t="shared" si="23"/>
        <v>6.0274999999999999</v>
      </c>
      <c r="BS9" s="81">
        <f t="shared" si="24"/>
        <v>0</v>
      </c>
      <c r="BT9" s="81">
        <f t="shared" si="25"/>
        <v>6.0274999999999999</v>
      </c>
      <c r="BU9" s="183">
        <f t="shared" si="26"/>
        <v>2</v>
      </c>
      <c r="BV9" s="74"/>
      <c r="BW9" s="81">
        <f t="shared" si="27"/>
        <v>5.5773809523809526</v>
      </c>
      <c r="BX9" s="81">
        <f t="shared" si="28"/>
        <v>6.0274999999999999</v>
      </c>
      <c r="BY9" s="81">
        <f t="shared" si="29"/>
        <v>5.8024404761904762</v>
      </c>
      <c r="BZ9" s="183">
        <f t="shared" si="30"/>
        <v>3</v>
      </c>
    </row>
    <row r="10" spans="1:78">
      <c r="A10" s="95">
        <v>7</v>
      </c>
      <c r="B10" s="93" t="s">
        <v>86</v>
      </c>
      <c r="C10" s="95" t="s">
        <v>208</v>
      </c>
      <c r="D10" s="95" t="s">
        <v>194</v>
      </c>
      <c r="E10" s="95" t="s">
        <v>91</v>
      </c>
      <c r="F10" s="80">
        <v>5.5</v>
      </c>
      <c r="G10" s="80">
        <v>6</v>
      </c>
      <c r="H10" s="80">
        <v>6.2</v>
      </c>
      <c r="I10" s="80">
        <v>5.8</v>
      </c>
      <c r="J10" s="80">
        <v>5.7</v>
      </c>
      <c r="K10" s="80">
        <v>5.2</v>
      </c>
      <c r="L10" s="80">
        <v>5.5</v>
      </c>
      <c r="M10" s="97">
        <f t="shared" si="0"/>
        <v>39.9</v>
      </c>
      <c r="N10" s="96">
        <f t="shared" si="1"/>
        <v>5.7</v>
      </c>
      <c r="O10" s="80">
        <v>6.2</v>
      </c>
      <c r="P10" s="81">
        <f t="shared" si="2"/>
        <v>5.8250000000000002</v>
      </c>
      <c r="Q10" s="60"/>
      <c r="R10" s="80">
        <v>5.3</v>
      </c>
      <c r="S10" s="80">
        <v>7.8</v>
      </c>
      <c r="T10" s="80">
        <v>6</v>
      </c>
      <c r="U10" s="90">
        <f t="shared" si="3"/>
        <v>6.7249999999999996</v>
      </c>
      <c r="V10" s="90">
        <f t="shared" si="4"/>
        <v>6.2750000000000004</v>
      </c>
      <c r="W10" s="80">
        <v>0</v>
      </c>
      <c r="X10" s="61"/>
      <c r="Y10" s="80">
        <v>5</v>
      </c>
      <c r="Z10" s="80">
        <v>5</v>
      </c>
      <c r="AA10" s="80">
        <v>4.8</v>
      </c>
      <c r="AB10" s="80">
        <v>3.5</v>
      </c>
      <c r="AC10" s="80">
        <v>5.6</v>
      </c>
      <c r="AD10" s="80">
        <v>5.4</v>
      </c>
      <c r="AE10" s="80">
        <v>5.4</v>
      </c>
      <c r="AF10" s="97">
        <f t="shared" si="5"/>
        <v>34.699999999999996</v>
      </c>
      <c r="AG10" s="96">
        <f t="shared" si="6"/>
        <v>4.9571428571428564</v>
      </c>
      <c r="AH10" s="80">
        <v>6.2</v>
      </c>
      <c r="AI10" s="81">
        <f t="shared" si="7"/>
        <v>5.2678571428571423</v>
      </c>
      <c r="AJ10" s="60"/>
      <c r="AK10" s="80">
        <v>4.8</v>
      </c>
      <c r="AL10" s="80">
        <v>5.7</v>
      </c>
      <c r="AM10" s="80">
        <v>6.2</v>
      </c>
      <c r="AN10" s="90">
        <f t="shared" si="8"/>
        <v>5.6</v>
      </c>
      <c r="AO10" s="90">
        <f t="shared" si="9"/>
        <v>5.433928571428571</v>
      </c>
      <c r="AP10" s="61"/>
      <c r="AQ10" s="80">
        <v>5</v>
      </c>
      <c r="AR10" s="80">
        <v>5.5</v>
      </c>
      <c r="AS10" s="80">
        <v>5.5</v>
      </c>
      <c r="AT10" s="80">
        <v>5.2</v>
      </c>
      <c r="AU10" s="80">
        <v>5</v>
      </c>
      <c r="AV10" s="80">
        <v>5.5</v>
      </c>
      <c r="AW10" s="80">
        <v>5.5</v>
      </c>
      <c r="AX10" s="97">
        <f t="shared" si="10"/>
        <v>37.200000000000003</v>
      </c>
      <c r="AY10" s="96">
        <f t="shared" si="11"/>
        <v>5.3142857142857149</v>
      </c>
      <c r="AZ10" s="80">
        <v>5.7</v>
      </c>
      <c r="BA10" s="81">
        <f t="shared" si="12"/>
        <v>5.4107142857142865</v>
      </c>
      <c r="BB10" s="60"/>
      <c r="BC10" s="80">
        <v>4.5999999999999996</v>
      </c>
      <c r="BD10" s="80">
        <v>6.5</v>
      </c>
      <c r="BE10" s="80">
        <v>5.5</v>
      </c>
      <c r="BF10" s="90">
        <f t="shared" si="13"/>
        <v>5.7750000000000004</v>
      </c>
      <c r="BG10" s="90">
        <f t="shared" si="14"/>
        <v>5.5928571428571434</v>
      </c>
      <c r="BH10" s="61"/>
      <c r="BI10" s="96">
        <f t="shared" si="15"/>
        <v>5.8250000000000002</v>
      </c>
      <c r="BJ10" s="96">
        <f t="shared" si="16"/>
        <v>5.2678571428571423</v>
      </c>
      <c r="BK10" s="96">
        <f t="shared" si="17"/>
        <v>5.4107142857142865</v>
      </c>
      <c r="BL10" s="96">
        <f t="shared" si="18"/>
        <v>5.5011904761904757</v>
      </c>
      <c r="BM10" s="59">
        <f t="shared" si="19"/>
        <v>4</v>
      </c>
      <c r="BN10" s="65"/>
      <c r="BO10" s="81">
        <f t="shared" si="20"/>
        <v>6.7249999999999996</v>
      </c>
      <c r="BP10" s="81">
        <f t="shared" si="21"/>
        <v>5.6</v>
      </c>
      <c r="BQ10" s="81">
        <f t="shared" si="22"/>
        <v>5.5928571428571434</v>
      </c>
      <c r="BR10" s="81">
        <f t="shared" si="23"/>
        <v>5.9726190476190482</v>
      </c>
      <c r="BS10" s="81">
        <f t="shared" si="24"/>
        <v>0</v>
      </c>
      <c r="BT10" s="81">
        <f t="shared" si="25"/>
        <v>5.9726190476190482</v>
      </c>
      <c r="BU10" s="183">
        <f t="shared" si="26"/>
        <v>4</v>
      </c>
      <c r="BV10" s="74"/>
      <c r="BW10" s="81">
        <f t="shared" si="27"/>
        <v>5.5011904761904757</v>
      </c>
      <c r="BX10" s="81">
        <f t="shared" si="28"/>
        <v>5.9726190476190482</v>
      </c>
      <c r="BY10" s="81">
        <f t="shared" si="29"/>
        <v>5.7369047619047624</v>
      </c>
      <c r="BZ10" s="183">
        <f t="shared" si="30"/>
        <v>4</v>
      </c>
    </row>
    <row r="11" spans="1:78">
      <c r="A11" s="95">
        <v>21</v>
      </c>
      <c r="B11" s="93" t="s">
        <v>205</v>
      </c>
      <c r="C11" s="95" t="s">
        <v>208</v>
      </c>
      <c r="D11" s="95" t="s">
        <v>194</v>
      </c>
      <c r="E11" s="95" t="s">
        <v>209</v>
      </c>
      <c r="F11" s="80">
        <v>4.7</v>
      </c>
      <c r="G11" s="80">
        <v>6.2</v>
      </c>
      <c r="H11" s="80">
        <v>6.2</v>
      </c>
      <c r="I11" s="80">
        <v>5.8</v>
      </c>
      <c r="J11" s="80">
        <v>5.7</v>
      </c>
      <c r="K11" s="80">
        <v>5.7</v>
      </c>
      <c r="L11" s="80">
        <v>5.6</v>
      </c>
      <c r="M11" s="97">
        <f t="shared" si="0"/>
        <v>39.900000000000006</v>
      </c>
      <c r="N11" s="96">
        <f t="shared" si="1"/>
        <v>5.7000000000000011</v>
      </c>
      <c r="O11" s="80">
        <v>6.4</v>
      </c>
      <c r="P11" s="81">
        <f t="shared" si="2"/>
        <v>5.875</v>
      </c>
      <c r="Q11" s="60"/>
      <c r="R11" s="80">
        <v>6.3</v>
      </c>
      <c r="S11" s="80">
        <v>6.3</v>
      </c>
      <c r="T11" s="80">
        <v>6.2</v>
      </c>
      <c r="U11" s="90">
        <f t="shared" si="3"/>
        <v>6.2749999999999995</v>
      </c>
      <c r="V11" s="90">
        <f t="shared" si="4"/>
        <v>6.0749999999999993</v>
      </c>
      <c r="W11" s="80">
        <v>0</v>
      </c>
      <c r="X11" s="61"/>
      <c r="Y11" s="80">
        <v>4.8</v>
      </c>
      <c r="Z11" s="80">
        <v>5.2</v>
      </c>
      <c r="AA11" s="80">
        <v>4.5</v>
      </c>
      <c r="AB11" s="80">
        <v>4.5</v>
      </c>
      <c r="AC11" s="80">
        <v>5.5</v>
      </c>
      <c r="AD11" s="80">
        <v>4.5</v>
      </c>
      <c r="AE11" s="80">
        <v>5</v>
      </c>
      <c r="AF11" s="97">
        <f t="shared" si="5"/>
        <v>34</v>
      </c>
      <c r="AG11" s="96">
        <f t="shared" si="6"/>
        <v>4.8571428571428568</v>
      </c>
      <c r="AH11" s="80">
        <v>6.2</v>
      </c>
      <c r="AI11" s="81">
        <f t="shared" si="7"/>
        <v>5.1928571428571422</v>
      </c>
      <c r="AJ11" s="60"/>
      <c r="AK11" s="80">
        <v>5.5</v>
      </c>
      <c r="AL11" s="80">
        <v>5.6</v>
      </c>
      <c r="AM11" s="80">
        <v>6</v>
      </c>
      <c r="AN11" s="90">
        <f t="shared" si="8"/>
        <v>5.6749999999999998</v>
      </c>
      <c r="AO11" s="90">
        <f t="shared" si="9"/>
        <v>5.433928571428571</v>
      </c>
      <c r="AP11" s="61"/>
      <c r="AQ11" s="80">
        <v>4</v>
      </c>
      <c r="AR11" s="80">
        <v>5</v>
      </c>
      <c r="AS11" s="80">
        <v>5</v>
      </c>
      <c r="AT11" s="80">
        <v>5.5</v>
      </c>
      <c r="AU11" s="80">
        <v>4.5</v>
      </c>
      <c r="AV11" s="80">
        <v>5.5</v>
      </c>
      <c r="AW11" s="80">
        <v>4.8</v>
      </c>
      <c r="AX11" s="97">
        <f t="shared" si="10"/>
        <v>34.299999999999997</v>
      </c>
      <c r="AY11" s="96">
        <f t="shared" si="11"/>
        <v>4.8999999999999995</v>
      </c>
      <c r="AZ11" s="80">
        <v>5.7</v>
      </c>
      <c r="BA11" s="81">
        <f t="shared" si="12"/>
        <v>5.0999999999999996</v>
      </c>
      <c r="BB11" s="60"/>
      <c r="BC11" s="80">
        <v>4.8</v>
      </c>
      <c r="BD11" s="80">
        <v>6.6</v>
      </c>
      <c r="BE11" s="80">
        <v>5.3</v>
      </c>
      <c r="BF11" s="90">
        <f t="shared" si="13"/>
        <v>5.8250000000000002</v>
      </c>
      <c r="BG11" s="90">
        <f t="shared" si="14"/>
        <v>5.4625000000000004</v>
      </c>
      <c r="BH11" s="61"/>
      <c r="BI11" s="96">
        <f t="shared" si="15"/>
        <v>5.875</v>
      </c>
      <c r="BJ11" s="96">
        <f t="shared" si="16"/>
        <v>5.1928571428571422</v>
      </c>
      <c r="BK11" s="96">
        <f t="shared" si="17"/>
        <v>5.0999999999999996</v>
      </c>
      <c r="BL11" s="96">
        <f t="shared" si="18"/>
        <v>5.3892857142857151</v>
      </c>
      <c r="BM11" s="59">
        <f t="shared" si="19"/>
        <v>5</v>
      </c>
      <c r="BN11" s="65"/>
      <c r="BO11" s="81">
        <f t="shared" si="20"/>
        <v>6.2749999999999995</v>
      </c>
      <c r="BP11" s="81">
        <f t="shared" si="21"/>
        <v>5.6749999999999998</v>
      </c>
      <c r="BQ11" s="81">
        <f t="shared" si="22"/>
        <v>5.4625000000000004</v>
      </c>
      <c r="BR11" s="81">
        <f t="shared" si="23"/>
        <v>5.8041666666666671</v>
      </c>
      <c r="BS11" s="81">
        <f t="shared" si="24"/>
        <v>0</v>
      </c>
      <c r="BT11" s="81">
        <f t="shared" si="25"/>
        <v>5.8041666666666671</v>
      </c>
      <c r="BU11" s="183">
        <f t="shared" si="26"/>
        <v>5</v>
      </c>
      <c r="BV11" s="74"/>
      <c r="BW11" s="81">
        <f t="shared" si="27"/>
        <v>5.3892857142857151</v>
      </c>
      <c r="BX11" s="81">
        <f t="shared" si="28"/>
        <v>5.8041666666666671</v>
      </c>
      <c r="BY11" s="81">
        <f t="shared" si="29"/>
        <v>5.5967261904761916</v>
      </c>
      <c r="BZ11" s="183">
        <f t="shared" si="30"/>
        <v>5</v>
      </c>
    </row>
    <row r="12" spans="1:78">
      <c r="A12" s="95">
        <v>6</v>
      </c>
      <c r="B12" s="93" t="s">
        <v>85</v>
      </c>
      <c r="C12" s="95" t="s">
        <v>208</v>
      </c>
      <c r="D12" s="95" t="s">
        <v>194</v>
      </c>
      <c r="E12" s="95" t="s">
        <v>91</v>
      </c>
      <c r="F12" s="80">
        <v>6</v>
      </c>
      <c r="G12" s="80">
        <v>6.3</v>
      </c>
      <c r="H12" s="80">
        <v>6.3</v>
      </c>
      <c r="I12" s="80">
        <v>0</v>
      </c>
      <c r="J12" s="80">
        <v>5.8</v>
      </c>
      <c r="K12" s="80">
        <v>5.5</v>
      </c>
      <c r="L12" s="80">
        <v>5.7</v>
      </c>
      <c r="M12" s="97">
        <f t="shared" si="0"/>
        <v>35.6</v>
      </c>
      <c r="N12" s="96">
        <f t="shared" si="1"/>
        <v>5.0857142857142863</v>
      </c>
      <c r="O12" s="80">
        <v>6.2</v>
      </c>
      <c r="P12" s="81">
        <f t="shared" si="2"/>
        <v>5.3642857142857148</v>
      </c>
      <c r="Q12" s="60"/>
      <c r="R12" s="80">
        <v>5.2</v>
      </c>
      <c r="S12" s="80">
        <v>5.8</v>
      </c>
      <c r="T12" s="80">
        <v>6</v>
      </c>
      <c r="U12" s="90">
        <f t="shared" si="3"/>
        <v>5.7</v>
      </c>
      <c r="V12" s="90">
        <f t="shared" si="4"/>
        <v>5.5321428571428575</v>
      </c>
      <c r="W12" s="80">
        <v>0</v>
      </c>
      <c r="X12" s="61"/>
      <c r="Y12" s="80">
        <v>5.5</v>
      </c>
      <c r="Z12" s="80">
        <v>5</v>
      </c>
      <c r="AA12" s="80">
        <v>4.5</v>
      </c>
      <c r="AB12" s="80">
        <v>1.5</v>
      </c>
      <c r="AC12" s="80">
        <v>6.8</v>
      </c>
      <c r="AD12" s="80">
        <v>6</v>
      </c>
      <c r="AE12" s="80">
        <v>5.2</v>
      </c>
      <c r="AF12" s="97">
        <f t="shared" si="5"/>
        <v>34.5</v>
      </c>
      <c r="AG12" s="96">
        <f t="shared" si="6"/>
        <v>4.9285714285714288</v>
      </c>
      <c r="AH12" s="80">
        <v>6.2</v>
      </c>
      <c r="AI12" s="81">
        <f t="shared" si="7"/>
        <v>5.2464285714285719</v>
      </c>
      <c r="AJ12" s="60"/>
      <c r="AK12" s="80">
        <v>5.2</v>
      </c>
      <c r="AL12" s="80">
        <v>6.1</v>
      </c>
      <c r="AM12" s="80">
        <v>6.2</v>
      </c>
      <c r="AN12" s="90">
        <f t="shared" si="8"/>
        <v>5.8999999999999995</v>
      </c>
      <c r="AO12" s="90">
        <f t="shared" si="9"/>
        <v>5.5732142857142861</v>
      </c>
      <c r="AP12" s="61"/>
      <c r="AQ12" s="80">
        <v>5</v>
      </c>
      <c r="AR12" s="80">
        <v>5</v>
      </c>
      <c r="AS12" s="80">
        <v>5</v>
      </c>
      <c r="AT12" s="80">
        <v>3</v>
      </c>
      <c r="AU12" s="80">
        <v>5.5</v>
      </c>
      <c r="AV12" s="80">
        <v>5.5</v>
      </c>
      <c r="AW12" s="80">
        <v>5</v>
      </c>
      <c r="AX12" s="97">
        <f t="shared" si="10"/>
        <v>34</v>
      </c>
      <c r="AY12" s="96">
        <f t="shared" si="11"/>
        <v>4.8571428571428568</v>
      </c>
      <c r="AZ12" s="80">
        <v>5.7</v>
      </c>
      <c r="BA12" s="81">
        <f t="shared" si="12"/>
        <v>5.0678571428571422</v>
      </c>
      <c r="BB12" s="60"/>
      <c r="BC12" s="80">
        <v>4.2</v>
      </c>
      <c r="BD12" s="80">
        <v>6.6</v>
      </c>
      <c r="BE12" s="80">
        <v>5.4</v>
      </c>
      <c r="BF12" s="90">
        <f t="shared" si="13"/>
        <v>5.6999999999999993</v>
      </c>
      <c r="BG12" s="90">
        <f t="shared" si="14"/>
        <v>5.3839285714285712</v>
      </c>
      <c r="BH12" s="61"/>
      <c r="BI12" s="96">
        <f t="shared" si="15"/>
        <v>5.3642857142857148</v>
      </c>
      <c r="BJ12" s="96">
        <f t="shared" si="16"/>
        <v>5.2464285714285719</v>
      </c>
      <c r="BK12" s="96">
        <f t="shared" si="17"/>
        <v>5.0678571428571422</v>
      </c>
      <c r="BL12" s="96">
        <f t="shared" si="18"/>
        <v>5.2261904761904772</v>
      </c>
      <c r="BM12" s="59">
        <f t="shared" si="19"/>
        <v>6</v>
      </c>
      <c r="BN12" s="65"/>
      <c r="BO12" s="81">
        <f t="shared" si="20"/>
        <v>5.7</v>
      </c>
      <c r="BP12" s="81">
        <f t="shared" si="21"/>
        <v>5.8999999999999995</v>
      </c>
      <c r="BQ12" s="81">
        <f t="shared" si="22"/>
        <v>5.3839285714285712</v>
      </c>
      <c r="BR12" s="81">
        <f t="shared" si="23"/>
        <v>5.6613095238095239</v>
      </c>
      <c r="BS12" s="81">
        <f t="shared" si="24"/>
        <v>0</v>
      </c>
      <c r="BT12" s="81">
        <f t="shared" si="25"/>
        <v>5.6613095238095239</v>
      </c>
      <c r="BU12" s="183">
        <f t="shared" si="26"/>
        <v>7</v>
      </c>
      <c r="BV12" s="74"/>
      <c r="BW12" s="81">
        <f t="shared" si="27"/>
        <v>5.2261904761904772</v>
      </c>
      <c r="BX12" s="81">
        <f t="shared" si="28"/>
        <v>5.6613095238095239</v>
      </c>
      <c r="BY12" s="81">
        <f t="shared" si="29"/>
        <v>5.4437500000000005</v>
      </c>
      <c r="BZ12" s="183">
        <f t="shared" si="30"/>
        <v>6</v>
      </c>
    </row>
    <row r="13" spans="1:78">
      <c r="A13" s="95">
        <v>79</v>
      </c>
      <c r="B13" s="93" t="s">
        <v>207</v>
      </c>
      <c r="C13" s="95" t="s">
        <v>211</v>
      </c>
      <c r="D13" s="95" t="s">
        <v>212</v>
      </c>
      <c r="E13" s="95" t="s">
        <v>143</v>
      </c>
      <c r="F13" s="80">
        <v>3.5</v>
      </c>
      <c r="G13" s="80">
        <v>3.5</v>
      </c>
      <c r="H13" s="80">
        <v>5</v>
      </c>
      <c r="I13" s="80">
        <v>5.7</v>
      </c>
      <c r="J13" s="80">
        <v>5.3</v>
      </c>
      <c r="K13" s="80">
        <v>5.2</v>
      </c>
      <c r="L13" s="80">
        <v>5.2</v>
      </c>
      <c r="M13" s="97">
        <f t="shared" si="0"/>
        <v>33.4</v>
      </c>
      <c r="N13" s="96">
        <f t="shared" si="1"/>
        <v>4.7714285714285714</v>
      </c>
      <c r="O13" s="80">
        <v>5.7</v>
      </c>
      <c r="P13" s="81">
        <f t="shared" si="2"/>
        <v>5.0035714285714281</v>
      </c>
      <c r="Q13" s="60"/>
      <c r="R13" s="80">
        <v>5</v>
      </c>
      <c r="S13" s="80">
        <v>7</v>
      </c>
      <c r="T13" s="80">
        <v>5.6</v>
      </c>
      <c r="U13" s="90">
        <f t="shared" si="3"/>
        <v>6.15</v>
      </c>
      <c r="V13" s="90">
        <f t="shared" si="4"/>
        <v>5.5767857142857142</v>
      </c>
      <c r="W13" s="80">
        <v>0</v>
      </c>
      <c r="X13" s="61"/>
      <c r="Y13" s="80">
        <v>4</v>
      </c>
      <c r="Z13" s="80">
        <v>3.5</v>
      </c>
      <c r="AA13" s="80">
        <v>5</v>
      </c>
      <c r="AB13" s="80">
        <v>6</v>
      </c>
      <c r="AC13" s="80">
        <v>6</v>
      </c>
      <c r="AD13" s="80">
        <v>5</v>
      </c>
      <c r="AE13" s="80">
        <v>5</v>
      </c>
      <c r="AF13" s="97">
        <f t="shared" si="5"/>
        <v>34.5</v>
      </c>
      <c r="AG13" s="96">
        <f t="shared" si="6"/>
        <v>4.9285714285714288</v>
      </c>
      <c r="AH13" s="80">
        <v>5.5</v>
      </c>
      <c r="AI13" s="81">
        <f t="shared" si="7"/>
        <v>5.0714285714285712</v>
      </c>
      <c r="AJ13" s="60"/>
      <c r="AK13" s="80">
        <v>5</v>
      </c>
      <c r="AL13" s="80">
        <v>5.56</v>
      </c>
      <c r="AM13" s="80">
        <v>5.5</v>
      </c>
      <c r="AN13" s="90">
        <f t="shared" si="8"/>
        <v>5.4049999999999994</v>
      </c>
      <c r="AO13" s="90">
        <f t="shared" si="9"/>
        <v>5.2382142857142853</v>
      </c>
      <c r="AP13" s="61"/>
      <c r="AQ13" s="80">
        <v>3.8</v>
      </c>
      <c r="AR13" s="80">
        <v>4.5</v>
      </c>
      <c r="AS13" s="80">
        <v>4.8</v>
      </c>
      <c r="AT13" s="80">
        <v>5.8</v>
      </c>
      <c r="AU13" s="80">
        <v>4.5</v>
      </c>
      <c r="AV13" s="80">
        <v>5.3</v>
      </c>
      <c r="AW13" s="80">
        <v>4.5</v>
      </c>
      <c r="AX13" s="97">
        <f t="shared" si="10"/>
        <v>33.200000000000003</v>
      </c>
      <c r="AY13" s="96">
        <f t="shared" si="11"/>
        <v>4.7428571428571429</v>
      </c>
      <c r="AZ13" s="80">
        <v>5.5</v>
      </c>
      <c r="BA13" s="81">
        <f t="shared" si="12"/>
        <v>4.9321428571428569</v>
      </c>
      <c r="BB13" s="60"/>
      <c r="BC13" s="80">
        <v>4.5999999999999996</v>
      </c>
      <c r="BD13" s="80">
        <v>7.1</v>
      </c>
      <c r="BE13" s="80">
        <v>5.8</v>
      </c>
      <c r="BF13" s="90">
        <f t="shared" si="13"/>
        <v>6.1499999999999995</v>
      </c>
      <c r="BG13" s="90">
        <f t="shared" si="14"/>
        <v>5.5410714285714278</v>
      </c>
      <c r="BH13" s="61"/>
      <c r="BI13" s="96">
        <f t="shared" si="15"/>
        <v>5.0035714285714281</v>
      </c>
      <c r="BJ13" s="96">
        <f t="shared" si="16"/>
        <v>5.0714285714285712</v>
      </c>
      <c r="BK13" s="96">
        <f t="shared" si="17"/>
        <v>4.9321428571428569</v>
      </c>
      <c r="BL13" s="96">
        <f t="shared" si="18"/>
        <v>5.0023809523809524</v>
      </c>
      <c r="BM13" s="59">
        <f t="shared" si="19"/>
        <v>7</v>
      </c>
      <c r="BN13" s="65"/>
      <c r="BO13" s="81">
        <f t="shared" si="20"/>
        <v>6.15</v>
      </c>
      <c r="BP13" s="81">
        <f t="shared" si="21"/>
        <v>5.4049999999999994</v>
      </c>
      <c r="BQ13" s="81">
        <f t="shared" si="22"/>
        <v>5.5410714285714278</v>
      </c>
      <c r="BR13" s="81">
        <f t="shared" si="23"/>
        <v>5.6986904761904755</v>
      </c>
      <c r="BS13" s="81">
        <f t="shared" si="24"/>
        <v>0</v>
      </c>
      <c r="BT13" s="81">
        <f t="shared" si="25"/>
        <v>5.6986904761904755</v>
      </c>
      <c r="BU13" s="183">
        <f t="shared" si="26"/>
        <v>6</v>
      </c>
      <c r="BV13" s="74"/>
      <c r="BW13" s="81">
        <f t="shared" si="27"/>
        <v>5.0023809523809524</v>
      </c>
      <c r="BX13" s="81">
        <f t="shared" si="28"/>
        <v>5.6986904761904755</v>
      </c>
      <c r="BY13" s="81">
        <f t="shared" si="29"/>
        <v>5.350535714285714</v>
      </c>
      <c r="BZ13" s="183">
        <f t="shared" si="30"/>
        <v>7</v>
      </c>
    </row>
  </sheetData>
  <sortState ref="A7:BZ13">
    <sortCondition descending="1" ref="BY7:BY13"/>
  </sortState>
  <mergeCells count="10">
    <mergeCell ref="BC4:BF4"/>
    <mergeCell ref="BW4:BZ4"/>
    <mergeCell ref="H1:L1"/>
    <mergeCell ref="AA1:AG1"/>
    <mergeCell ref="AS1:AY1"/>
    <mergeCell ref="F4:P4"/>
    <mergeCell ref="R4:U4"/>
    <mergeCell ref="Y4:AI4"/>
    <mergeCell ref="AK4:AN4"/>
    <mergeCell ref="AQ4:BA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34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3" width="5.6640625" style="59" customWidth="1"/>
    <col min="14" max="14" width="7.5" style="59" customWidth="1"/>
    <col min="15" max="15" width="6.5" style="59" customWidth="1"/>
    <col min="16" max="16" width="5.6640625" style="59" customWidth="1"/>
    <col min="17" max="17" width="3.1640625" style="59" customWidth="1"/>
    <col min="18" max="21" width="5.6640625" style="59" customWidth="1"/>
    <col min="22" max="22" width="6.6640625" style="59" customWidth="1"/>
    <col min="23" max="23" width="5.6640625" style="59" customWidth="1"/>
    <col min="24" max="24" width="3.1640625" style="59" customWidth="1"/>
    <col min="25" max="32" width="5.6640625" style="59" customWidth="1"/>
    <col min="33" max="33" width="7.5" style="59" customWidth="1"/>
    <col min="34" max="34" width="6.5" style="59" customWidth="1"/>
    <col min="35" max="35" width="5.6640625" style="59" customWidth="1"/>
    <col min="36" max="36" width="3.1640625" style="59" customWidth="1"/>
    <col min="37" max="40" width="5.6640625" style="59" customWidth="1"/>
    <col min="41" max="41" width="6.6640625" style="59" customWidth="1"/>
    <col min="42" max="42" width="3.1640625" style="59" customWidth="1"/>
    <col min="43" max="50" width="5.6640625" style="59" customWidth="1"/>
    <col min="51" max="51" width="7.5" style="59" customWidth="1"/>
    <col min="52" max="52" width="6.5" style="59" customWidth="1"/>
    <col min="53" max="53" width="5.6640625" style="59" customWidth="1"/>
    <col min="54" max="54" width="3.1640625" style="59" customWidth="1"/>
    <col min="55" max="57" width="5.6640625" style="59" customWidth="1"/>
    <col min="58" max="59" width="6.6640625" style="59" customWidth="1"/>
    <col min="60" max="60" width="3.1640625" style="59" customWidth="1"/>
    <col min="61" max="64" width="6.6640625" style="59" customWidth="1"/>
    <col min="65" max="65" width="11.5" style="59" customWidth="1"/>
    <col min="66" max="66" width="3.5" style="59" customWidth="1"/>
    <col min="67" max="72" width="6.6640625" style="59" customWidth="1"/>
    <col min="73" max="73" width="12.1640625" style="59" customWidth="1"/>
    <col min="74" max="74" width="3" style="59" customWidth="1"/>
    <col min="75" max="77" width="6.6640625" style="59" customWidth="1"/>
    <col min="78" max="78" width="11.5" style="59" customWidth="1"/>
    <col min="79" max="16384" width="8.83203125" style="59"/>
  </cols>
  <sheetData>
    <row r="1" spans="1:78">
      <c r="A1" t="s">
        <v>43</v>
      </c>
      <c r="F1" s="59" t="s">
        <v>0</v>
      </c>
      <c r="H1" s="211" t="s">
        <v>292</v>
      </c>
      <c r="I1" s="212"/>
      <c r="J1" s="212"/>
      <c r="K1" s="212"/>
      <c r="L1" s="212"/>
      <c r="M1" s="212"/>
      <c r="Q1" s="60"/>
      <c r="X1" s="61"/>
      <c r="Y1" s="59" t="s">
        <v>1</v>
      </c>
      <c r="AA1" s="211" t="s">
        <v>294</v>
      </c>
      <c r="AB1" s="212"/>
      <c r="AC1" s="212"/>
      <c r="AD1" s="212"/>
      <c r="AE1" s="212"/>
      <c r="AF1" s="212"/>
      <c r="AJ1" s="60"/>
      <c r="AP1" s="62"/>
      <c r="AQ1" s="59" t="s">
        <v>2</v>
      </c>
      <c r="AT1" s="212"/>
      <c r="AU1" s="212"/>
      <c r="AV1" s="212"/>
      <c r="AW1" s="212"/>
      <c r="AX1" s="212"/>
      <c r="BB1" s="60"/>
      <c r="BH1" s="61"/>
      <c r="BI1" s="63"/>
      <c r="BJ1" s="63"/>
      <c r="BK1" s="63"/>
      <c r="BL1" s="63"/>
      <c r="BM1" s="64">
        <f ca="1">NOW()</f>
        <v>41974.813944907408</v>
      </c>
      <c r="BN1" s="65"/>
      <c r="BO1" s="131"/>
      <c r="BP1" s="131"/>
      <c r="BQ1" s="131"/>
      <c r="BR1" s="131"/>
      <c r="BS1" s="131"/>
      <c r="BT1" s="131"/>
      <c r="BU1" s="64">
        <f ca="1">NOW()</f>
        <v>41974.813944907408</v>
      </c>
      <c r="BV1" s="67"/>
      <c r="BW1" s="64"/>
      <c r="BX1" s="64"/>
      <c r="BY1" s="64"/>
      <c r="BZ1" s="64">
        <f ca="1">NOW()</f>
        <v>41974.813944907408</v>
      </c>
    </row>
    <row r="2" spans="1:78">
      <c r="A2" s="9" t="s">
        <v>44</v>
      </c>
      <c r="Q2" s="60"/>
      <c r="X2" s="61"/>
      <c r="AJ2" s="60"/>
      <c r="AP2" s="62"/>
      <c r="BB2" s="60"/>
      <c r="BH2" s="61"/>
      <c r="BI2" s="63"/>
      <c r="BJ2" s="63"/>
      <c r="BK2" s="63"/>
      <c r="BL2" s="63"/>
      <c r="BM2" s="69">
        <f ca="1">NOW()</f>
        <v>41974.813944907408</v>
      </c>
      <c r="BN2" s="65"/>
      <c r="BO2" s="131"/>
      <c r="BP2" s="131"/>
      <c r="BQ2" s="131"/>
      <c r="BR2" s="131"/>
      <c r="BS2" s="131"/>
      <c r="BT2" s="131"/>
      <c r="BU2" s="69">
        <f ca="1">NOW()</f>
        <v>41974.813944907408</v>
      </c>
      <c r="BV2" s="70"/>
      <c r="BW2" s="69"/>
      <c r="BX2" s="69"/>
      <c r="BY2" s="69"/>
      <c r="BZ2" s="69">
        <f ca="1">NOW()</f>
        <v>41974.813944907408</v>
      </c>
    </row>
    <row r="3" spans="1:78">
      <c r="A3" t="s">
        <v>276</v>
      </c>
      <c r="F3" s="209" t="s">
        <v>3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60"/>
      <c r="R3" s="209" t="s">
        <v>4</v>
      </c>
      <c r="S3" s="209"/>
      <c r="T3" s="209"/>
      <c r="U3" s="209"/>
      <c r="X3" s="61"/>
      <c r="Y3" s="209" t="s">
        <v>3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60"/>
      <c r="AK3" s="209" t="s">
        <v>4</v>
      </c>
      <c r="AL3" s="209"/>
      <c r="AM3" s="209"/>
      <c r="AN3" s="209"/>
      <c r="AP3" s="62"/>
      <c r="AQ3" s="209" t="s">
        <v>3</v>
      </c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60"/>
      <c r="BC3" s="209" t="s">
        <v>4</v>
      </c>
      <c r="BD3" s="209"/>
      <c r="BE3" s="209"/>
      <c r="BF3" s="209"/>
      <c r="BH3" s="61"/>
      <c r="BI3" s="63"/>
      <c r="BJ3" s="71" t="s">
        <v>5</v>
      </c>
      <c r="BK3" s="63"/>
      <c r="BL3" s="63"/>
      <c r="BN3" s="65"/>
      <c r="BO3" s="131"/>
      <c r="BP3" s="72" t="s">
        <v>6</v>
      </c>
      <c r="BQ3" s="129"/>
      <c r="BR3" s="129"/>
      <c r="BS3" s="129"/>
      <c r="BT3" s="129"/>
      <c r="BU3" s="131"/>
      <c r="BV3" s="74"/>
      <c r="BW3" s="131"/>
      <c r="BX3" s="131"/>
      <c r="BY3" s="131"/>
      <c r="BZ3" s="131"/>
    </row>
    <row r="4" spans="1:78">
      <c r="O4" s="129" t="s">
        <v>7</v>
      </c>
      <c r="Q4" s="75"/>
      <c r="V4" s="129" t="s">
        <v>9</v>
      </c>
      <c r="W4" s="129"/>
      <c r="X4" s="61"/>
      <c r="AH4" s="129" t="s">
        <v>7</v>
      </c>
      <c r="AJ4" s="75"/>
      <c r="AO4" s="129" t="s">
        <v>9</v>
      </c>
      <c r="AP4" s="76"/>
      <c r="AZ4" s="129" t="s">
        <v>7</v>
      </c>
      <c r="BB4" s="75"/>
      <c r="BG4" s="129" t="s">
        <v>9</v>
      </c>
      <c r="BH4" s="76"/>
      <c r="BI4" s="63"/>
      <c r="BJ4" s="77" t="s">
        <v>10</v>
      </c>
      <c r="BK4" s="63"/>
      <c r="BL4" s="63"/>
      <c r="BN4" s="65"/>
      <c r="BO4" s="129"/>
      <c r="BP4" s="129" t="s">
        <v>10</v>
      </c>
      <c r="BQ4" s="129"/>
      <c r="BR4" s="129"/>
      <c r="BS4" s="129" t="s">
        <v>11</v>
      </c>
      <c r="BT4" s="129"/>
      <c r="BU4" s="131"/>
      <c r="BV4" s="74"/>
      <c r="BW4" s="210" t="s">
        <v>12</v>
      </c>
      <c r="BX4" s="210"/>
      <c r="BY4" s="210"/>
      <c r="BZ4" s="210"/>
    </row>
    <row r="5" spans="1:78" s="129" customFormat="1">
      <c r="A5" s="129" t="s">
        <v>13</v>
      </c>
      <c r="B5" s="129" t="s">
        <v>14</v>
      </c>
      <c r="C5" s="129" t="s">
        <v>8</v>
      </c>
      <c r="D5" s="129" t="s">
        <v>15</v>
      </c>
      <c r="E5" s="129" t="s">
        <v>16</v>
      </c>
      <c r="F5" s="129" t="s">
        <v>17</v>
      </c>
      <c r="G5" s="129" t="s">
        <v>18</v>
      </c>
      <c r="H5" s="129" t="s">
        <v>19</v>
      </c>
      <c r="I5" s="129" t="s">
        <v>20</v>
      </c>
      <c r="J5" s="129" t="s">
        <v>21</v>
      </c>
      <c r="K5" s="129" t="s">
        <v>22</v>
      </c>
      <c r="L5" s="129" t="s">
        <v>23</v>
      </c>
      <c r="M5" s="129" t="s">
        <v>24</v>
      </c>
      <c r="N5" s="129" t="s">
        <v>25</v>
      </c>
      <c r="O5" s="129" t="s">
        <v>26</v>
      </c>
      <c r="P5" s="129" t="s">
        <v>28</v>
      </c>
      <c r="Q5" s="75"/>
      <c r="R5" s="129" t="s">
        <v>29</v>
      </c>
      <c r="S5" s="129" t="s">
        <v>30</v>
      </c>
      <c r="T5" s="129" t="s">
        <v>72</v>
      </c>
      <c r="U5" s="129" t="s">
        <v>25</v>
      </c>
      <c r="V5" s="129" t="s">
        <v>32</v>
      </c>
      <c r="W5" s="129" t="s">
        <v>33</v>
      </c>
      <c r="X5" s="76"/>
      <c r="Y5" s="129" t="s">
        <v>17</v>
      </c>
      <c r="Z5" s="129" t="s">
        <v>18</v>
      </c>
      <c r="AA5" s="129" t="s">
        <v>19</v>
      </c>
      <c r="AB5" s="129" t="s">
        <v>20</v>
      </c>
      <c r="AC5" s="129" t="s">
        <v>21</v>
      </c>
      <c r="AD5" s="129" t="s">
        <v>22</v>
      </c>
      <c r="AE5" s="129" t="s">
        <v>23</v>
      </c>
      <c r="AF5" s="129" t="s">
        <v>24</v>
      </c>
      <c r="AG5" s="129" t="s">
        <v>25</v>
      </c>
      <c r="AH5" s="129" t="s">
        <v>26</v>
      </c>
      <c r="AI5" s="129" t="s">
        <v>28</v>
      </c>
      <c r="AJ5" s="75"/>
      <c r="AK5" s="129" t="s">
        <v>29</v>
      </c>
      <c r="AL5" s="129" t="s">
        <v>30</v>
      </c>
      <c r="AM5" s="129" t="s">
        <v>72</v>
      </c>
      <c r="AN5" s="129" t="s">
        <v>25</v>
      </c>
      <c r="AO5" s="129" t="s">
        <v>32</v>
      </c>
      <c r="AP5" s="76"/>
      <c r="AQ5" s="129" t="s">
        <v>17</v>
      </c>
      <c r="AR5" s="129" t="s">
        <v>18</v>
      </c>
      <c r="AS5" s="129" t="s">
        <v>19</v>
      </c>
      <c r="AT5" s="129" t="s">
        <v>20</v>
      </c>
      <c r="AU5" s="129" t="s">
        <v>21</v>
      </c>
      <c r="AV5" s="129" t="s">
        <v>22</v>
      </c>
      <c r="AW5" s="129" t="s">
        <v>23</v>
      </c>
      <c r="AX5" s="129" t="s">
        <v>24</v>
      </c>
      <c r="AY5" s="129" t="s">
        <v>25</v>
      </c>
      <c r="AZ5" s="129" t="s">
        <v>26</v>
      </c>
      <c r="BA5" s="129" t="s">
        <v>28</v>
      </c>
      <c r="BB5" s="75"/>
      <c r="BC5" s="129" t="s">
        <v>29</v>
      </c>
      <c r="BD5" s="129" t="s">
        <v>30</v>
      </c>
      <c r="BE5" s="129" t="s">
        <v>72</v>
      </c>
      <c r="BF5" s="129" t="s">
        <v>25</v>
      </c>
      <c r="BG5" s="129" t="s">
        <v>32</v>
      </c>
      <c r="BH5" s="76"/>
      <c r="BI5" s="77" t="s">
        <v>34</v>
      </c>
      <c r="BJ5" s="77" t="s">
        <v>35</v>
      </c>
      <c r="BK5" s="77" t="s">
        <v>36</v>
      </c>
      <c r="BL5" s="77" t="s">
        <v>28</v>
      </c>
      <c r="BM5" s="129" t="s">
        <v>37</v>
      </c>
      <c r="BN5" s="78"/>
      <c r="BO5" s="129" t="s">
        <v>34</v>
      </c>
      <c r="BP5" s="129" t="s">
        <v>35</v>
      </c>
      <c r="BQ5" s="129" t="s">
        <v>36</v>
      </c>
      <c r="BR5" s="130" t="s">
        <v>38</v>
      </c>
      <c r="BS5" s="129" t="s">
        <v>39</v>
      </c>
      <c r="BT5" s="130" t="s">
        <v>28</v>
      </c>
      <c r="BU5" s="129" t="s">
        <v>37</v>
      </c>
      <c r="BV5" s="78"/>
      <c r="BW5" s="130" t="s">
        <v>5</v>
      </c>
      <c r="BX5" s="130" t="s">
        <v>40</v>
      </c>
      <c r="BY5" s="130" t="s">
        <v>28</v>
      </c>
      <c r="BZ5" s="129" t="s">
        <v>37</v>
      </c>
    </row>
    <row r="6" spans="1:78">
      <c r="Q6" s="60"/>
      <c r="X6" s="61"/>
      <c r="AJ6" s="60"/>
      <c r="AP6" s="62"/>
      <c r="BB6" s="60"/>
      <c r="BH6" s="61"/>
      <c r="BN6" s="65"/>
      <c r="BV6" s="65"/>
    </row>
    <row r="7" spans="1:78">
      <c r="B7" s="93" t="s">
        <v>223</v>
      </c>
      <c r="C7" s="60"/>
      <c r="D7" s="60"/>
      <c r="E7" s="60"/>
      <c r="F7" s="80"/>
      <c r="G7" s="80"/>
      <c r="H7" s="80"/>
      <c r="I7" s="80"/>
      <c r="J7" s="80"/>
      <c r="K7" s="80"/>
      <c r="L7" s="80"/>
      <c r="M7" s="80"/>
      <c r="N7" s="81">
        <f t="shared" ref="N7:N12" si="0">SUM(F7:M7)</f>
        <v>0</v>
      </c>
      <c r="O7" s="82"/>
      <c r="P7" s="82"/>
      <c r="Q7" s="60"/>
      <c r="R7" s="83"/>
      <c r="S7" s="83"/>
      <c r="T7" s="83"/>
      <c r="U7" s="84"/>
      <c r="V7" s="84"/>
      <c r="W7" s="84"/>
      <c r="X7" s="61"/>
      <c r="Y7" s="80"/>
      <c r="Z7" s="80"/>
      <c r="AA7" s="80"/>
      <c r="AB7" s="80"/>
      <c r="AC7" s="80"/>
      <c r="AD7" s="80"/>
      <c r="AE7" s="80"/>
      <c r="AF7" s="80"/>
      <c r="AG7" s="81">
        <f t="shared" ref="AG7:AG12" si="1">SUM(Y7:AF7)</f>
        <v>0</v>
      </c>
      <c r="AH7" s="82"/>
      <c r="AI7" s="82"/>
      <c r="AJ7" s="60"/>
      <c r="AK7" s="83"/>
      <c r="AL7" s="83"/>
      <c r="AM7" s="83"/>
      <c r="AN7" s="84"/>
      <c r="AO7" s="84"/>
      <c r="AP7" s="85"/>
      <c r="AQ7" s="80"/>
      <c r="AR7" s="80"/>
      <c r="AS7" s="80"/>
      <c r="AT7" s="80"/>
      <c r="AU7" s="80"/>
      <c r="AV7" s="80"/>
      <c r="AW7" s="80"/>
      <c r="AX7" s="80"/>
      <c r="AY7" s="81">
        <f t="shared" ref="AY7:AY12" si="2">SUM(AQ7:AX7)</f>
        <v>0</v>
      </c>
      <c r="AZ7" s="82"/>
      <c r="BA7" s="82"/>
      <c r="BB7" s="60"/>
      <c r="BC7" s="83"/>
      <c r="BD7" s="83"/>
      <c r="BE7" s="83"/>
      <c r="BF7" s="84"/>
      <c r="BG7" s="84"/>
      <c r="BH7" s="86"/>
      <c r="BI7" s="84"/>
      <c r="BJ7" s="84"/>
      <c r="BK7" s="84"/>
      <c r="BL7" s="84"/>
      <c r="BM7" s="84"/>
      <c r="BN7" s="87"/>
      <c r="BO7" s="88"/>
      <c r="BP7" s="88"/>
      <c r="BQ7" s="88"/>
      <c r="BR7" s="88"/>
      <c r="BS7" s="88"/>
      <c r="BT7" s="88"/>
      <c r="BU7" s="88"/>
      <c r="BV7" s="65"/>
      <c r="BW7" s="88"/>
      <c r="BX7" s="88"/>
      <c r="BY7" s="88"/>
      <c r="BZ7" s="88"/>
    </row>
    <row r="8" spans="1:78">
      <c r="B8" s="93" t="s">
        <v>109</v>
      </c>
      <c r="C8" s="60"/>
      <c r="D8" s="60"/>
      <c r="E8" s="60"/>
      <c r="F8" s="80"/>
      <c r="G8" s="80"/>
      <c r="H8" s="80"/>
      <c r="I8" s="80"/>
      <c r="J8" s="80"/>
      <c r="K8" s="80"/>
      <c r="L8" s="80"/>
      <c r="M8" s="80"/>
      <c r="N8" s="81">
        <f t="shared" si="0"/>
        <v>0</v>
      </c>
      <c r="O8" s="82"/>
      <c r="P8" s="82"/>
      <c r="Q8" s="60"/>
      <c r="R8" s="60"/>
      <c r="S8" s="60"/>
      <c r="T8" s="60"/>
      <c r="U8" s="60"/>
      <c r="V8" s="60"/>
      <c r="W8" s="60"/>
      <c r="X8" s="61"/>
      <c r="Y8" s="80"/>
      <c r="Z8" s="80"/>
      <c r="AA8" s="80"/>
      <c r="AB8" s="80"/>
      <c r="AC8" s="80"/>
      <c r="AD8" s="80"/>
      <c r="AE8" s="80"/>
      <c r="AF8" s="80"/>
      <c r="AG8" s="81">
        <f t="shared" si="1"/>
        <v>0</v>
      </c>
      <c r="AH8" s="82"/>
      <c r="AI8" s="82"/>
      <c r="AJ8" s="60"/>
      <c r="AK8" s="60"/>
      <c r="AL8" s="60"/>
      <c r="AM8" s="60"/>
      <c r="AN8" s="60"/>
      <c r="AO8" s="60"/>
      <c r="AP8" s="62"/>
      <c r="AQ8" s="80"/>
      <c r="AR8" s="80"/>
      <c r="AS8" s="80"/>
      <c r="AT8" s="80"/>
      <c r="AU8" s="80"/>
      <c r="AV8" s="80"/>
      <c r="AW8" s="80"/>
      <c r="AX8" s="80"/>
      <c r="AY8" s="81">
        <f t="shared" si="2"/>
        <v>0</v>
      </c>
      <c r="AZ8" s="82"/>
      <c r="BA8" s="82"/>
      <c r="BB8" s="60"/>
      <c r="BC8" s="60"/>
      <c r="BD8" s="60"/>
      <c r="BE8" s="60"/>
      <c r="BF8" s="60"/>
      <c r="BG8" s="60"/>
      <c r="BH8" s="61"/>
      <c r="BI8" s="60"/>
      <c r="BJ8" s="60"/>
      <c r="BK8" s="60"/>
      <c r="BL8" s="60"/>
      <c r="BM8" s="60"/>
      <c r="BN8" s="65"/>
      <c r="BO8" s="88"/>
      <c r="BP8" s="88"/>
      <c r="BQ8" s="88"/>
      <c r="BR8" s="88"/>
      <c r="BS8" s="88"/>
      <c r="BT8" s="88"/>
      <c r="BU8" s="88"/>
      <c r="BV8" s="65"/>
      <c r="BW8" s="88"/>
      <c r="BX8" s="88"/>
      <c r="BY8" s="88"/>
      <c r="BZ8" s="88"/>
    </row>
    <row r="9" spans="1:78">
      <c r="B9" s="93" t="s">
        <v>110</v>
      </c>
      <c r="C9" s="60"/>
      <c r="D9" s="60"/>
      <c r="E9" s="60"/>
      <c r="F9" s="80"/>
      <c r="G9" s="80"/>
      <c r="H9" s="80"/>
      <c r="I9" s="80"/>
      <c r="J9" s="80"/>
      <c r="K9" s="80"/>
      <c r="L9" s="80"/>
      <c r="M9" s="80"/>
      <c r="N9" s="81">
        <f t="shared" si="0"/>
        <v>0</v>
      </c>
      <c r="O9" s="82"/>
      <c r="P9" s="82"/>
      <c r="Q9" s="60"/>
      <c r="R9" s="60"/>
      <c r="S9" s="60"/>
      <c r="T9" s="60"/>
      <c r="U9" s="60"/>
      <c r="V9" s="60"/>
      <c r="W9" s="60"/>
      <c r="X9" s="61"/>
      <c r="Y9" s="80"/>
      <c r="Z9" s="80"/>
      <c r="AA9" s="80"/>
      <c r="AB9" s="80"/>
      <c r="AC9" s="80"/>
      <c r="AD9" s="80"/>
      <c r="AE9" s="80"/>
      <c r="AF9" s="80"/>
      <c r="AG9" s="81">
        <f t="shared" si="1"/>
        <v>0</v>
      </c>
      <c r="AH9" s="82"/>
      <c r="AI9" s="82"/>
      <c r="AJ9" s="60"/>
      <c r="AK9" s="60"/>
      <c r="AL9" s="60"/>
      <c r="AM9" s="60"/>
      <c r="AN9" s="60"/>
      <c r="AO9" s="60"/>
      <c r="AP9" s="62"/>
      <c r="AQ9" s="80"/>
      <c r="AR9" s="80"/>
      <c r="AS9" s="80"/>
      <c r="AT9" s="80"/>
      <c r="AU9" s="80"/>
      <c r="AV9" s="80"/>
      <c r="AW9" s="80"/>
      <c r="AX9" s="80"/>
      <c r="AY9" s="81">
        <f t="shared" si="2"/>
        <v>0</v>
      </c>
      <c r="AZ9" s="82"/>
      <c r="BA9" s="82"/>
      <c r="BB9" s="60"/>
      <c r="BC9" s="60"/>
      <c r="BD9" s="60"/>
      <c r="BE9" s="60"/>
      <c r="BF9" s="60"/>
      <c r="BG9" s="60"/>
      <c r="BH9" s="61"/>
      <c r="BI9" s="60"/>
      <c r="BJ9" s="60"/>
      <c r="BK9" s="60"/>
      <c r="BL9" s="60"/>
      <c r="BM9" s="60"/>
      <c r="BN9" s="65"/>
      <c r="BO9" s="88"/>
      <c r="BP9" s="88"/>
      <c r="BQ9" s="88"/>
      <c r="BR9" s="88"/>
      <c r="BS9" s="88"/>
      <c r="BT9" s="88"/>
      <c r="BU9" s="88"/>
      <c r="BV9" s="65"/>
      <c r="BW9" s="88"/>
      <c r="BX9" s="88"/>
      <c r="BY9" s="88"/>
      <c r="BZ9" s="88"/>
    </row>
    <row r="10" spans="1:78">
      <c r="B10" s="93" t="s">
        <v>112</v>
      </c>
      <c r="C10" s="60"/>
      <c r="D10" s="60"/>
      <c r="E10" s="60"/>
      <c r="F10" s="80"/>
      <c r="G10" s="80"/>
      <c r="H10" s="80"/>
      <c r="I10" s="80"/>
      <c r="J10" s="80"/>
      <c r="K10" s="80"/>
      <c r="L10" s="80"/>
      <c r="M10" s="80"/>
      <c r="N10" s="81">
        <f t="shared" si="0"/>
        <v>0</v>
      </c>
      <c r="O10" s="82"/>
      <c r="P10" s="82"/>
      <c r="Q10" s="60"/>
      <c r="R10" s="60"/>
      <c r="S10" s="60"/>
      <c r="T10" s="60"/>
      <c r="U10" s="60"/>
      <c r="V10" s="60"/>
      <c r="W10" s="60"/>
      <c r="X10" s="61"/>
      <c r="Y10" s="80"/>
      <c r="Z10" s="80"/>
      <c r="AA10" s="80"/>
      <c r="AB10" s="80"/>
      <c r="AC10" s="80"/>
      <c r="AD10" s="80"/>
      <c r="AE10" s="80"/>
      <c r="AF10" s="80"/>
      <c r="AG10" s="81">
        <f t="shared" si="1"/>
        <v>0</v>
      </c>
      <c r="AH10" s="82"/>
      <c r="AI10" s="82"/>
      <c r="AJ10" s="60"/>
      <c r="AK10" s="60"/>
      <c r="AL10" s="60"/>
      <c r="AM10" s="60"/>
      <c r="AN10" s="60"/>
      <c r="AO10" s="60"/>
      <c r="AP10" s="62"/>
      <c r="AQ10" s="80"/>
      <c r="AR10" s="80"/>
      <c r="AS10" s="80"/>
      <c r="AT10" s="80"/>
      <c r="AU10" s="80"/>
      <c r="AV10" s="80"/>
      <c r="AW10" s="80"/>
      <c r="AX10" s="80"/>
      <c r="AY10" s="81">
        <f t="shared" si="2"/>
        <v>0</v>
      </c>
      <c r="AZ10" s="82"/>
      <c r="BA10" s="82"/>
      <c r="BB10" s="60"/>
      <c r="BC10" s="60"/>
      <c r="BD10" s="60"/>
      <c r="BE10" s="60"/>
      <c r="BF10" s="60"/>
      <c r="BG10" s="60"/>
      <c r="BH10" s="61"/>
      <c r="BI10" s="60"/>
      <c r="BJ10" s="60"/>
      <c r="BK10" s="60"/>
      <c r="BL10" s="60"/>
      <c r="BM10" s="60"/>
      <c r="BN10" s="65"/>
      <c r="BO10" s="88"/>
      <c r="BP10" s="88"/>
      <c r="BQ10" s="88"/>
      <c r="BR10" s="88"/>
      <c r="BS10" s="88"/>
      <c r="BT10" s="88"/>
      <c r="BU10" s="88"/>
      <c r="BV10" s="65"/>
      <c r="BW10" s="88"/>
      <c r="BX10" s="88"/>
      <c r="BY10" s="88"/>
      <c r="BZ10" s="88"/>
    </row>
    <row r="11" spans="1:78">
      <c r="B11" s="93" t="s">
        <v>113</v>
      </c>
      <c r="C11" s="60"/>
      <c r="D11" s="60"/>
      <c r="E11" s="60"/>
      <c r="F11" s="80"/>
      <c r="G11" s="80"/>
      <c r="H11" s="80"/>
      <c r="I11" s="80"/>
      <c r="J11" s="80"/>
      <c r="K11" s="80"/>
      <c r="L11" s="80"/>
      <c r="M11" s="80"/>
      <c r="N11" s="81">
        <f t="shared" si="0"/>
        <v>0</v>
      </c>
      <c r="O11" s="82"/>
      <c r="P11" s="82"/>
      <c r="Q11" s="60"/>
      <c r="R11" s="60"/>
      <c r="S11" s="60"/>
      <c r="T11" s="60"/>
      <c r="U11" s="60"/>
      <c r="V11" s="60"/>
      <c r="W11" s="60"/>
      <c r="X11" s="61"/>
      <c r="Y11" s="80"/>
      <c r="Z11" s="80"/>
      <c r="AA11" s="80"/>
      <c r="AB11" s="80"/>
      <c r="AC11" s="80"/>
      <c r="AD11" s="80"/>
      <c r="AE11" s="80"/>
      <c r="AF11" s="80"/>
      <c r="AG11" s="81">
        <f t="shared" si="1"/>
        <v>0</v>
      </c>
      <c r="AH11" s="82"/>
      <c r="AI11" s="82"/>
      <c r="AJ11" s="60"/>
      <c r="AK11" s="60"/>
      <c r="AL11" s="60"/>
      <c r="AM11" s="60"/>
      <c r="AN11" s="60"/>
      <c r="AO11" s="60"/>
      <c r="AP11" s="62"/>
      <c r="AQ11" s="80"/>
      <c r="AR11" s="80"/>
      <c r="AS11" s="80"/>
      <c r="AT11" s="80"/>
      <c r="AU11" s="80"/>
      <c r="AV11" s="80"/>
      <c r="AW11" s="80"/>
      <c r="AX11" s="80"/>
      <c r="AY11" s="81">
        <f t="shared" si="2"/>
        <v>0</v>
      </c>
      <c r="AZ11" s="82"/>
      <c r="BA11" s="82"/>
      <c r="BB11" s="60"/>
      <c r="BC11" s="60"/>
      <c r="BD11" s="60"/>
      <c r="BE11" s="60"/>
      <c r="BF11" s="60"/>
      <c r="BG11" s="60"/>
      <c r="BH11" s="61"/>
      <c r="BI11" s="60"/>
      <c r="BJ11" s="60"/>
      <c r="BK11" s="60"/>
      <c r="BL11" s="60"/>
      <c r="BM11" s="60"/>
      <c r="BN11" s="65"/>
      <c r="BO11" s="88"/>
      <c r="BP11" s="88"/>
      <c r="BQ11" s="88"/>
      <c r="BR11" s="88"/>
      <c r="BS11" s="88"/>
      <c r="BT11" s="88"/>
      <c r="BU11" s="88"/>
      <c r="BV11" s="65"/>
      <c r="BW11" s="88"/>
      <c r="BX11" s="88"/>
      <c r="BY11" s="88"/>
      <c r="BZ11" s="88"/>
    </row>
    <row r="12" spans="1:78">
      <c r="B12" s="93" t="s">
        <v>114</v>
      </c>
      <c r="C12" s="60"/>
      <c r="D12" s="60"/>
      <c r="E12" s="60"/>
      <c r="F12" s="80"/>
      <c r="G12" s="80"/>
      <c r="H12" s="80"/>
      <c r="I12" s="80"/>
      <c r="J12" s="80"/>
      <c r="K12" s="80"/>
      <c r="L12" s="80"/>
      <c r="M12" s="80"/>
      <c r="N12" s="81">
        <f t="shared" si="0"/>
        <v>0</v>
      </c>
      <c r="O12" s="82"/>
      <c r="P12" s="82"/>
      <c r="Q12" s="60"/>
      <c r="R12" s="60"/>
      <c r="S12" s="60"/>
      <c r="T12" s="60"/>
      <c r="U12" s="60"/>
      <c r="V12" s="60"/>
      <c r="W12" s="60"/>
      <c r="X12" s="61"/>
      <c r="Y12" s="80"/>
      <c r="Z12" s="80"/>
      <c r="AA12" s="80"/>
      <c r="AB12" s="80"/>
      <c r="AC12" s="80"/>
      <c r="AD12" s="80"/>
      <c r="AE12" s="80"/>
      <c r="AF12" s="80"/>
      <c r="AG12" s="81">
        <f t="shared" si="1"/>
        <v>0</v>
      </c>
      <c r="AH12" s="82"/>
      <c r="AI12" s="82"/>
      <c r="AJ12" s="60"/>
      <c r="AK12" s="60"/>
      <c r="AL12" s="60"/>
      <c r="AM12" s="60"/>
      <c r="AN12" s="60"/>
      <c r="AO12" s="60"/>
      <c r="AP12" s="62"/>
      <c r="AQ12" s="80"/>
      <c r="AR12" s="80"/>
      <c r="AS12" s="80"/>
      <c r="AT12" s="80"/>
      <c r="AU12" s="80"/>
      <c r="AV12" s="80"/>
      <c r="AW12" s="80"/>
      <c r="AX12" s="80"/>
      <c r="AY12" s="81">
        <f t="shared" si="2"/>
        <v>0</v>
      </c>
      <c r="AZ12" s="82"/>
      <c r="BA12" s="82"/>
      <c r="BB12" s="60"/>
      <c r="BC12" s="60"/>
      <c r="BD12" s="60"/>
      <c r="BE12" s="60"/>
      <c r="BF12" s="60"/>
      <c r="BG12" s="60"/>
      <c r="BH12" s="61"/>
      <c r="BI12" s="60"/>
      <c r="BJ12" s="60"/>
      <c r="BK12" s="60"/>
      <c r="BL12" s="60"/>
      <c r="BM12" s="60"/>
      <c r="BN12" s="65"/>
      <c r="BO12" s="88"/>
      <c r="BP12" s="88"/>
      <c r="BQ12" s="88"/>
      <c r="BR12" s="88"/>
      <c r="BS12" s="88"/>
      <c r="BT12" s="88"/>
      <c r="BU12" s="88"/>
      <c r="BV12" s="65"/>
      <c r="BW12" s="88"/>
      <c r="BX12" s="88"/>
      <c r="BY12" s="88"/>
      <c r="BZ12" s="88"/>
    </row>
    <row r="13" spans="1:78">
      <c r="B13" s="93" t="s">
        <v>277</v>
      </c>
      <c r="C13" s="161" t="s">
        <v>211</v>
      </c>
      <c r="D13" s="95" t="s">
        <v>318</v>
      </c>
      <c r="E13" s="95" t="s">
        <v>118</v>
      </c>
      <c r="F13" s="60"/>
      <c r="G13" s="60"/>
      <c r="H13" s="60"/>
      <c r="I13" s="60"/>
      <c r="J13" s="60"/>
      <c r="K13" s="60"/>
      <c r="L13" s="60" t="s">
        <v>42</v>
      </c>
      <c r="M13" s="60"/>
      <c r="N13" s="90">
        <f>SUM(N7:N12)</f>
        <v>0</v>
      </c>
      <c r="O13" s="90">
        <f>(N13/6)/8</f>
        <v>0</v>
      </c>
      <c r="P13" s="90">
        <f>O13</f>
        <v>0</v>
      </c>
      <c r="Q13" s="60"/>
      <c r="R13" s="80">
        <v>5.3</v>
      </c>
      <c r="S13" s="80">
        <v>6</v>
      </c>
      <c r="T13" s="80">
        <v>5</v>
      </c>
      <c r="U13" s="90">
        <f>(R13*0.25)+(S13*0.5)+(T13*0.25)</f>
        <v>5.5750000000000002</v>
      </c>
      <c r="V13" s="90">
        <f>(P13+U13)/2</f>
        <v>2.7875000000000001</v>
      </c>
      <c r="W13" s="91"/>
      <c r="X13" s="61"/>
      <c r="Y13" s="60"/>
      <c r="Z13" s="60"/>
      <c r="AA13" s="60"/>
      <c r="AB13" s="60"/>
      <c r="AC13" s="60"/>
      <c r="AD13" s="60"/>
      <c r="AE13" s="60" t="s">
        <v>42</v>
      </c>
      <c r="AF13" s="60"/>
      <c r="AG13" s="90">
        <f>SUM(AG7:AG12)</f>
        <v>0</v>
      </c>
      <c r="AH13" s="90">
        <f>(AG13/6)/8</f>
        <v>0</v>
      </c>
      <c r="AI13" s="90">
        <f>AH13</f>
        <v>0</v>
      </c>
      <c r="AJ13" s="60"/>
      <c r="AK13" s="80">
        <v>3.7</v>
      </c>
      <c r="AL13" s="80">
        <v>7.2</v>
      </c>
      <c r="AM13" s="80">
        <v>3.5</v>
      </c>
      <c r="AN13" s="90">
        <f>(AK13*0.25)+(AL13*0.5)+(AM13*0.25)</f>
        <v>5.4</v>
      </c>
      <c r="AO13" s="90">
        <f>(AI13+AN13)/2</f>
        <v>2.7</v>
      </c>
      <c r="AP13" s="62"/>
      <c r="AQ13" s="60"/>
      <c r="AR13" s="60"/>
      <c r="AS13" s="60"/>
      <c r="AT13" s="60"/>
      <c r="AU13" s="60"/>
      <c r="AV13" s="60"/>
      <c r="AW13" s="60" t="s">
        <v>42</v>
      </c>
      <c r="AX13" s="60"/>
      <c r="AY13" s="90">
        <f>SUM(AY7:AY12)</f>
        <v>0</v>
      </c>
      <c r="AZ13" s="90">
        <f>(AY13/6)/8</f>
        <v>0</v>
      </c>
      <c r="BA13" s="90">
        <f>AZ13</f>
        <v>0</v>
      </c>
      <c r="BB13" s="60"/>
      <c r="BC13" s="80"/>
      <c r="BD13" s="80"/>
      <c r="BE13" s="80"/>
      <c r="BF13" s="90">
        <f>(BC13*0.25)+(BD13*0.5)+(BE13*0.25)</f>
        <v>0</v>
      </c>
      <c r="BG13" s="90">
        <f>(BA13+BF13)/2</f>
        <v>0</v>
      </c>
      <c r="BH13" s="86"/>
      <c r="BI13" s="90">
        <f>P13</f>
        <v>0</v>
      </c>
      <c r="BJ13" s="90">
        <f>AI13</f>
        <v>0</v>
      </c>
      <c r="BK13" s="90">
        <f>BA13</f>
        <v>0</v>
      </c>
      <c r="BL13" s="90">
        <f>AVERAGE(BI13:BK13)</f>
        <v>0</v>
      </c>
      <c r="BM13" s="90"/>
      <c r="BN13" s="87"/>
      <c r="BO13" s="90">
        <f>U13</f>
        <v>5.5750000000000002</v>
      </c>
      <c r="BP13" s="90">
        <f>AN13</f>
        <v>5.4</v>
      </c>
      <c r="BQ13" s="90"/>
      <c r="BR13" s="90">
        <f>AVERAGE(BO13:BQ13)</f>
        <v>5.4875000000000007</v>
      </c>
      <c r="BS13" s="90">
        <f>W13</f>
        <v>0</v>
      </c>
      <c r="BT13" s="90">
        <f>BR13-BS13</f>
        <v>5.4875000000000007</v>
      </c>
      <c r="BU13" s="59">
        <v>1</v>
      </c>
      <c r="BV13" s="65"/>
      <c r="BW13" s="90">
        <f>BL13</f>
        <v>0</v>
      </c>
      <c r="BX13" s="90">
        <f>BT13</f>
        <v>5.4875000000000007</v>
      </c>
      <c r="BY13" s="90">
        <f>AVERAGE(BW13,BX13)</f>
        <v>2.7437500000000004</v>
      </c>
    </row>
    <row r="14" spans="1:78">
      <c r="B14" s="93" t="s">
        <v>63</v>
      </c>
      <c r="C14" s="60"/>
      <c r="D14" s="60"/>
      <c r="E14" s="60"/>
      <c r="F14" s="80"/>
      <c r="G14" s="80"/>
      <c r="H14" s="80"/>
      <c r="I14" s="80"/>
      <c r="J14" s="80"/>
      <c r="K14" s="80"/>
      <c r="L14" s="80"/>
      <c r="M14" s="80"/>
      <c r="N14" s="81">
        <f t="shared" ref="N14:N19" si="3">SUM(F14:M14)</f>
        <v>0</v>
      </c>
      <c r="O14" s="82"/>
      <c r="P14" s="82"/>
      <c r="Q14" s="60"/>
      <c r="R14" s="83"/>
      <c r="S14" s="83"/>
      <c r="T14" s="83"/>
      <c r="U14" s="84"/>
      <c r="V14" s="84"/>
      <c r="W14" s="84"/>
      <c r="X14" s="61"/>
      <c r="Y14" s="80"/>
      <c r="Z14" s="80"/>
      <c r="AA14" s="80"/>
      <c r="AB14" s="80"/>
      <c r="AC14" s="80"/>
      <c r="AD14" s="80"/>
      <c r="AE14" s="80"/>
      <c r="AF14" s="80"/>
      <c r="AG14" s="81">
        <f t="shared" ref="AG14:AG19" si="4">SUM(Y14:AF14)</f>
        <v>0</v>
      </c>
      <c r="AH14" s="82"/>
      <c r="AI14" s="82"/>
      <c r="AJ14" s="60"/>
      <c r="AK14" s="83"/>
      <c r="AL14" s="83"/>
      <c r="AM14" s="83"/>
      <c r="AN14" s="84"/>
      <c r="AO14" s="84"/>
      <c r="AP14" s="85"/>
      <c r="AQ14" s="80"/>
      <c r="AR14" s="80"/>
      <c r="AS14" s="80"/>
      <c r="AT14" s="80"/>
      <c r="AU14" s="80"/>
      <c r="AV14" s="80"/>
      <c r="AW14" s="80"/>
      <c r="AX14" s="80"/>
      <c r="AY14" s="81">
        <f t="shared" ref="AY14:AY19" si="5">SUM(AQ14:AX14)</f>
        <v>0</v>
      </c>
      <c r="AZ14" s="82"/>
      <c r="BA14" s="82"/>
      <c r="BB14" s="60"/>
      <c r="BC14" s="83"/>
      <c r="BD14" s="83"/>
      <c r="BE14" s="83"/>
      <c r="BF14" s="84"/>
      <c r="BG14" s="84"/>
      <c r="BH14" s="86"/>
      <c r="BI14" s="84"/>
      <c r="BJ14" s="84"/>
      <c r="BK14" s="84"/>
      <c r="BL14" s="84"/>
      <c r="BM14" s="84"/>
      <c r="BN14" s="87"/>
      <c r="BO14" s="88"/>
      <c r="BP14" s="88"/>
      <c r="BQ14" s="88"/>
      <c r="BR14" s="88"/>
      <c r="BS14" s="88"/>
      <c r="BT14" s="88"/>
      <c r="BU14" s="88"/>
      <c r="BV14" s="65"/>
      <c r="BW14" s="88"/>
      <c r="BX14" s="88"/>
      <c r="BY14" s="88"/>
      <c r="BZ14" s="88"/>
    </row>
    <row r="15" spans="1:78">
      <c r="B15" s="93" t="s">
        <v>64</v>
      </c>
      <c r="C15" s="60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1">
        <f t="shared" si="3"/>
        <v>0</v>
      </c>
      <c r="O15" s="82"/>
      <c r="P15" s="82"/>
      <c r="Q15" s="60"/>
      <c r="R15" s="60"/>
      <c r="S15" s="60"/>
      <c r="T15" s="60"/>
      <c r="U15" s="60"/>
      <c r="V15" s="60"/>
      <c r="W15" s="60"/>
      <c r="X15" s="61"/>
      <c r="Y15" s="80"/>
      <c r="Z15" s="80"/>
      <c r="AA15" s="80"/>
      <c r="AB15" s="80"/>
      <c r="AC15" s="80"/>
      <c r="AD15" s="80"/>
      <c r="AE15" s="80"/>
      <c r="AF15" s="80"/>
      <c r="AG15" s="81">
        <f t="shared" si="4"/>
        <v>0</v>
      </c>
      <c r="AH15" s="82"/>
      <c r="AI15" s="82"/>
      <c r="AJ15" s="60"/>
      <c r="AK15" s="60"/>
      <c r="AL15" s="60"/>
      <c r="AM15" s="60"/>
      <c r="AN15" s="60"/>
      <c r="AO15" s="60"/>
      <c r="AP15" s="62"/>
      <c r="AQ15" s="80"/>
      <c r="AR15" s="80"/>
      <c r="AS15" s="80"/>
      <c r="AT15" s="80"/>
      <c r="AU15" s="80"/>
      <c r="AV15" s="80"/>
      <c r="AW15" s="80"/>
      <c r="AX15" s="80"/>
      <c r="AY15" s="81">
        <f t="shared" si="5"/>
        <v>0</v>
      </c>
      <c r="AZ15" s="82"/>
      <c r="BA15" s="82"/>
      <c r="BB15" s="60"/>
      <c r="BC15" s="60"/>
      <c r="BD15" s="60"/>
      <c r="BE15" s="60"/>
      <c r="BF15" s="60"/>
      <c r="BG15" s="60"/>
      <c r="BH15" s="61"/>
      <c r="BI15" s="60"/>
      <c r="BJ15" s="60"/>
      <c r="BK15" s="60"/>
      <c r="BL15" s="60"/>
      <c r="BM15" s="60"/>
      <c r="BN15" s="65"/>
      <c r="BO15" s="88"/>
      <c r="BP15" s="88"/>
      <c r="BQ15" s="88"/>
      <c r="BR15" s="88"/>
      <c r="BS15" s="88"/>
      <c r="BT15" s="88"/>
      <c r="BU15" s="88"/>
      <c r="BV15" s="65"/>
      <c r="BW15" s="88"/>
      <c r="BX15" s="88"/>
      <c r="BY15" s="88"/>
      <c r="BZ15" s="88"/>
    </row>
    <row r="16" spans="1:78">
      <c r="B16" s="93" t="s">
        <v>65</v>
      </c>
      <c r="C16" s="60"/>
      <c r="D16" s="60"/>
      <c r="E16" s="60"/>
      <c r="F16" s="80"/>
      <c r="G16" s="80"/>
      <c r="H16" s="80"/>
      <c r="I16" s="80"/>
      <c r="J16" s="80"/>
      <c r="K16" s="80"/>
      <c r="L16" s="80"/>
      <c r="M16" s="80"/>
      <c r="N16" s="81">
        <f t="shared" si="3"/>
        <v>0</v>
      </c>
      <c r="O16" s="82"/>
      <c r="P16" s="82"/>
      <c r="Q16" s="60"/>
      <c r="R16" s="60"/>
      <c r="S16" s="60"/>
      <c r="T16" s="60"/>
      <c r="U16" s="60"/>
      <c r="V16" s="60"/>
      <c r="W16" s="60"/>
      <c r="X16" s="61"/>
      <c r="Y16" s="80"/>
      <c r="Z16" s="80"/>
      <c r="AA16" s="80"/>
      <c r="AB16" s="80"/>
      <c r="AC16" s="80"/>
      <c r="AD16" s="80"/>
      <c r="AE16" s="80"/>
      <c r="AF16" s="80"/>
      <c r="AG16" s="81">
        <f t="shared" si="4"/>
        <v>0</v>
      </c>
      <c r="AH16" s="82"/>
      <c r="AI16" s="82"/>
      <c r="AJ16" s="60"/>
      <c r="AK16" s="60"/>
      <c r="AL16" s="60"/>
      <c r="AM16" s="60"/>
      <c r="AN16" s="60"/>
      <c r="AO16" s="60"/>
      <c r="AP16" s="62"/>
      <c r="AQ16" s="80"/>
      <c r="AR16" s="80"/>
      <c r="AS16" s="80"/>
      <c r="AT16" s="80"/>
      <c r="AU16" s="80"/>
      <c r="AV16" s="80"/>
      <c r="AW16" s="80"/>
      <c r="AX16" s="80"/>
      <c r="AY16" s="81">
        <f t="shared" si="5"/>
        <v>0</v>
      </c>
      <c r="AZ16" s="82"/>
      <c r="BA16" s="82"/>
      <c r="BB16" s="60"/>
      <c r="BC16" s="60"/>
      <c r="BD16" s="60"/>
      <c r="BE16" s="60"/>
      <c r="BF16" s="60"/>
      <c r="BG16" s="60"/>
      <c r="BH16" s="61"/>
      <c r="BI16" s="60"/>
      <c r="BJ16" s="60"/>
      <c r="BK16" s="60"/>
      <c r="BL16" s="60"/>
      <c r="BM16" s="60"/>
      <c r="BN16" s="65"/>
      <c r="BO16" s="88"/>
      <c r="BP16" s="88"/>
      <c r="BQ16" s="88"/>
      <c r="BR16" s="88"/>
      <c r="BS16" s="88"/>
      <c r="BT16" s="88"/>
      <c r="BU16" s="88"/>
      <c r="BV16" s="65"/>
      <c r="BW16" s="88"/>
      <c r="BX16" s="88"/>
      <c r="BY16" s="88"/>
      <c r="BZ16" s="88"/>
    </row>
    <row r="17" spans="1:78">
      <c r="B17" s="93" t="s">
        <v>66</v>
      </c>
      <c r="C17" s="60"/>
      <c r="D17" s="60"/>
      <c r="E17" s="60"/>
      <c r="F17" s="80"/>
      <c r="G17" s="80"/>
      <c r="H17" s="80"/>
      <c r="I17" s="80"/>
      <c r="J17" s="80"/>
      <c r="K17" s="80"/>
      <c r="L17" s="80"/>
      <c r="M17" s="80"/>
      <c r="N17" s="81">
        <f t="shared" si="3"/>
        <v>0</v>
      </c>
      <c r="O17" s="82"/>
      <c r="P17" s="82"/>
      <c r="Q17" s="60"/>
      <c r="R17" s="60"/>
      <c r="S17" s="60"/>
      <c r="T17" s="60"/>
      <c r="U17" s="60"/>
      <c r="V17" s="60"/>
      <c r="W17" s="60"/>
      <c r="X17" s="61"/>
      <c r="Y17" s="80"/>
      <c r="Z17" s="80"/>
      <c r="AA17" s="80"/>
      <c r="AB17" s="80"/>
      <c r="AC17" s="80"/>
      <c r="AD17" s="80"/>
      <c r="AE17" s="80"/>
      <c r="AF17" s="80"/>
      <c r="AG17" s="81">
        <f t="shared" si="4"/>
        <v>0</v>
      </c>
      <c r="AH17" s="82"/>
      <c r="AI17" s="82"/>
      <c r="AJ17" s="60"/>
      <c r="AK17" s="60"/>
      <c r="AL17" s="60"/>
      <c r="AM17" s="60"/>
      <c r="AN17" s="60"/>
      <c r="AO17" s="60"/>
      <c r="AP17" s="62"/>
      <c r="AQ17" s="80"/>
      <c r="AR17" s="80"/>
      <c r="AS17" s="80"/>
      <c r="AT17" s="80"/>
      <c r="AU17" s="80"/>
      <c r="AV17" s="80"/>
      <c r="AW17" s="80"/>
      <c r="AX17" s="80"/>
      <c r="AY17" s="81">
        <f t="shared" si="5"/>
        <v>0</v>
      </c>
      <c r="AZ17" s="82"/>
      <c r="BA17" s="82"/>
      <c r="BB17" s="60"/>
      <c r="BC17" s="60"/>
      <c r="BD17" s="60"/>
      <c r="BE17" s="60"/>
      <c r="BF17" s="60"/>
      <c r="BG17" s="60"/>
      <c r="BH17" s="61"/>
      <c r="BI17" s="60"/>
      <c r="BJ17" s="60"/>
      <c r="BK17" s="60"/>
      <c r="BL17" s="60"/>
      <c r="BM17" s="60"/>
      <c r="BN17" s="65"/>
      <c r="BO17" s="88"/>
      <c r="BP17" s="88"/>
      <c r="BQ17" s="88"/>
      <c r="BR17" s="88"/>
      <c r="BS17" s="88"/>
      <c r="BT17" s="88"/>
      <c r="BU17" s="88"/>
      <c r="BV17" s="65"/>
      <c r="BW17" s="88"/>
      <c r="BX17" s="88"/>
      <c r="BY17" s="88"/>
      <c r="BZ17" s="88"/>
    </row>
    <row r="18" spans="1:78">
      <c r="B18" s="93" t="s">
        <v>67</v>
      </c>
      <c r="C18" s="60"/>
      <c r="D18" s="60"/>
      <c r="E18" s="60"/>
      <c r="F18" s="80"/>
      <c r="G18" s="80"/>
      <c r="H18" s="80"/>
      <c r="I18" s="80"/>
      <c r="J18" s="80"/>
      <c r="K18" s="80"/>
      <c r="L18" s="80"/>
      <c r="M18" s="80"/>
      <c r="N18" s="81">
        <f t="shared" si="3"/>
        <v>0</v>
      </c>
      <c r="O18" s="82"/>
      <c r="P18" s="82"/>
      <c r="Q18" s="60"/>
      <c r="R18" s="60"/>
      <c r="S18" s="60"/>
      <c r="T18" s="60"/>
      <c r="U18" s="60"/>
      <c r="V18" s="60"/>
      <c r="W18" s="60"/>
      <c r="X18" s="61"/>
      <c r="Y18" s="80"/>
      <c r="Z18" s="80"/>
      <c r="AA18" s="80"/>
      <c r="AB18" s="80"/>
      <c r="AC18" s="80"/>
      <c r="AD18" s="80"/>
      <c r="AE18" s="80"/>
      <c r="AF18" s="80"/>
      <c r="AG18" s="81">
        <f t="shared" si="4"/>
        <v>0</v>
      </c>
      <c r="AH18" s="82"/>
      <c r="AI18" s="82"/>
      <c r="AJ18" s="60"/>
      <c r="AK18" s="60"/>
      <c r="AL18" s="60"/>
      <c r="AM18" s="60"/>
      <c r="AN18" s="60"/>
      <c r="AO18" s="60"/>
      <c r="AP18" s="62"/>
      <c r="AQ18" s="80"/>
      <c r="AR18" s="80"/>
      <c r="AS18" s="80"/>
      <c r="AT18" s="80"/>
      <c r="AU18" s="80"/>
      <c r="AV18" s="80"/>
      <c r="AW18" s="80"/>
      <c r="AX18" s="80"/>
      <c r="AY18" s="81">
        <f t="shared" si="5"/>
        <v>0</v>
      </c>
      <c r="AZ18" s="82"/>
      <c r="BA18" s="82"/>
      <c r="BB18" s="60"/>
      <c r="BC18" s="60"/>
      <c r="BD18" s="60"/>
      <c r="BE18" s="60"/>
      <c r="BF18" s="60"/>
      <c r="BG18" s="60"/>
      <c r="BH18" s="61"/>
      <c r="BI18" s="60"/>
      <c r="BJ18" s="60"/>
      <c r="BK18" s="60"/>
      <c r="BL18" s="60"/>
      <c r="BM18" s="60"/>
      <c r="BN18" s="65"/>
      <c r="BO18" s="88"/>
      <c r="BP18" s="88"/>
      <c r="BQ18" s="88"/>
      <c r="BR18" s="88"/>
      <c r="BS18" s="88"/>
      <c r="BT18" s="88"/>
      <c r="BU18" s="88"/>
      <c r="BV18" s="65"/>
      <c r="BW18" s="88"/>
      <c r="BX18" s="88"/>
      <c r="BY18" s="88"/>
      <c r="BZ18" s="88"/>
    </row>
    <row r="19" spans="1:78">
      <c r="B19" s="93" t="s">
        <v>68</v>
      </c>
      <c r="C19" s="60"/>
      <c r="D19" s="60"/>
      <c r="E19" s="60"/>
      <c r="F19" s="80"/>
      <c r="G19" s="80"/>
      <c r="H19" s="80"/>
      <c r="I19" s="80"/>
      <c r="J19" s="80"/>
      <c r="K19" s="80"/>
      <c r="L19" s="80"/>
      <c r="M19" s="80"/>
      <c r="N19" s="81">
        <f t="shared" si="3"/>
        <v>0</v>
      </c>
      <c r="O19" s="82"/>
      <c r="P19" s="82"/>
      <c r="Q19" s="60"/>
      <c r="R19" s="60"/>
      <c r="S19" s="60"/>
      <c r="T19" s="60"/>
      <c r="U19" s="60"/>
      <c r="V19" s="60"/>
      <c r="W19" s="60"/>
      <c r="X19" s="61"/>
      <c r="Y19" s="80"/>
      <c r="Z19" s="80"/>
      <c r="AA19" s="80"/>
      <c r="AB19" s="80"/>
      <c r="AC19" s="80"/>
      <c r="AD19" s="80"/>
      <c r="AE19" s="80"/>
      <c r="AF19" s="80"/>
      <c r="AG19" s="81">
        <f t="shared" si="4"/>
        <v>0</v>
      </c>
      <c r="AH19" s="82"/>
      <c r="AI19" s="82"/>
      <c r="AJ19" s="60"/>
      <c r="AK19" s="60"/>
      <c r="AL19" s="60"/>
      <c r="AM19" s="60"/>
      <c r="AN19" s="60"/>
      <c r="AO19" s="60"/>
      <c r="AP19" s="62"/>
      <c r="AQ19" s="80"/>
      <c r="AR19" s="80"/>
      <c r="AS19" s="80"/>
      <c r="AT19" s="80"/>
      <c r="AU19" s="80"/>
      <c r="AV19" s="80"/>
      <c r="AW19" s="80"/>
      <c r="AX19" s="80"/>
      <c r="AY19" s="81">
        <f t="shared" si="5"/>
        <v>0</v>
      </c>
      <c r="AZ19" s="82"/>
      <c r="BA19" s="82"/>
      <c r="BB19" s="60"/>
      <c r="BC19" s="60"/>
      <c r="BD19" s="60"/>
      <c r="BE19" s="60"/>
      <c r="BF19" s="60"/>
      <c r="BG19" s="60"/>
      <c r="BH19" s="61"/>
      <c r="BI19" s="60"/>
      <c r="BJ19" s="60"/>
      <c r="BK19" s="60"/>
      <c r="BL19" s="60"/>
      <c r="BM19" s="60"/>
      <c r="BN19" s="65"/>
      <c r="BO19" s="88"/>
      <c r="BP19" s="88"/>
      <c r="BQ19" s="88"/>
      <c r="BR19" s="88"/>
      <c r="BS19" s="88"/>
      <c r="BT19" s="88"/>
      <c r="BU19" s="88"/>
      <c r="BV19" s="65"/>
      <c r="BW19" s="88"/>
      <c r="BX19" s="88"/>
      <c r="BY19" s="88"/>
      <c r="BZ19" s="88"/>
    </row>
    <row r="20" spans="1:78">
      <c r="B20" s="94"/>
      <c r="C20" s="161" t="s">
        <v>307</v>
      </c>
      <c r="D20" s="162" t="s">
        <v>107</v>
      </c>
      <c r="E20" s="162" t="s">
        <v>71</v>
      </c>
      <c r="F20" s="60"/>
      <c r="G20" s="60"/>
      <c r="H20" s="60"/>
      <c r="I20" s="60"/>
      <c r="J20" s="60"/>
      <c r="K20" s="60"/>
      <c r="L20" s="60" t="s">
        <v>42</v>
      </c>
      <c r="M20" s="60"/>
      <c r="N20" s="90">
        <f>SUM(N14:N19)</f>
        <v>0</v>
      </c>
      <c r="O20" s="90">
        <f>(N20/6)/8</f>
        <v>0</v>
      </c>
      <c r="P20" s="90">
        <f>O20</f>
        <v>0</v>
      </c>
      <c r="Q20" s="60"/>
      <c r="R20" s="80">
        <v>5</v>
      </c>
      <c r="S20" s="80">
        <v>7.7</v>
      </c>
      <c r="T20" s="80">
        <v>5.7</v>
      </c>
      <c r="U20" s="90">
        <f>(R20*0.25)+(S20*0.5)+(T20*0.25)</f>
        <v>6.5249999999999995</v>
      </c>
      <c r="V20" s="90">
        <f>(P20+U20)/2</f>
        <v>3.2624999999999997</v>
      </c>
      <c r="W20" s="91">
        <v>1</v>
      </c>
      <c r="X20" s="61"/>
      <c r="Y20" s="60"/>
      <c r="Z20" s="60"/>
      <c r="AA20" s="60"/>
      <c r="AB20" s="60"/>
      <c r="AC20" s="60"/>
      <c r="AD20" s="60"/>
      <c r="AE20" s="60" t="s">
        <v>42</v>
      </c>
      <c r="AF20" s="60"/>
      <c r="AG20" s="90">
        <f>SUM(AG14:AG19)</f>
        <v>0</v>
      </c>
      <c r="AH20" s="90">
        <f>(AG20/6)/8</f>
        <v>0</v>
      </c>
      <c r="AI20" s="90">
        <f>AH20</f>
        <v>0</v>
      </c>
      <c r="AJ20" s="60"/>
      <c r="AK20" s="80">
        <v>4.4000000000000004</v>
      </c>
      <c r="AL20" s="80">
        <v>7.5</v>
      </c>
      <c r="AM20" s="80">
        <v>6</v>
      </c>
      <c r="AN20" s="90">
        <f>(AK20*0.25)+(AL20*0.5)+(AM20*0.25)</f>
        <v>6.35</v>
      </c>
      <c r="AO20" s="90">
        <f>(AI20+AN20)/2</f>
        <v>3.1749999999999998</v>
      </c>
      <c r="AP20" s="62"/>
      <c r="AQ20" s="60"/>
      <c r="AR20" s="60"/>
      <c r="AS20" s="60"/>
      <c r="AT20" s="60"/>
      <c r="AU20" s="60"/>
      <c r="AV20" s="60"/>
      <c r="AW20" s="60" t="s">
        <v>42</v>
      </c>
      <c r="AX20" s="60"/>
      <c r="AY20" s="90">
        <f>SUM(AY14:AY19)</f>
        <v>0</v>
      </c>
      <c r="AZ20" s="90">
        <f>(AY20/6)/8</f>
        <v>0</v>
      </c>
      <c r="BA20" s="90">
        <f>AZ20</f>
        <v>0</v>
      </c>
      <c r="BB20" s="60"/>
      <c r="BC20" s="80"/>
      <c r="BD20" s="80"/>
      <c r="BE20" s="80"/>
      <c r="BF20" s="90">
        <f>(BC20*0.25)+(BD20*0.5)+(BE20*0.25)</f>
        <v>0</v>
      </c>
      <c r="BG20" s="90">
        <f>(BA20+BF20)/2</f>
        <v>0</v>
      </c>
      <c r="BH20" s="86"/>
      <c r="BI20" s="90">
        <f>P20</f>
        <v>0</v>
      </c>
      <c r="BJ20" s="90">
        <f>AI20</f>
        <v>0</v>
      </c>
      <c r="BK20" s="90">
        <f>BA20</f>
        <v>0</v>
      </c>
      <c r="BL20" s="90">
        <f>AVERAGE(BI20:BK20)</f>
        <v>0</v>
      </c>
      <c r="BM20" s="90"/>
      <c r="BN20" s="87"/>
      <c r="BO20" s="90">
        <f>U20</f>
        <v>6.5249999999999995</v>
      </c>
      <c r="BP20" s="90">
        <f>AN20</f>
        <v>6.35</v>
      </c>
      <c r="BQ20" s="90"/>
      <c r="BR20" s="90">
        <f>AVERAGE(BO20:BQ20)</f>
        <v>6.4375</v>
      </c>
      <c r="BS20" s="90">
        <f>W20</f>
        <v>1</v>
      </c>
      <c r="BT20" s="90">
        <f>BR20-BS20</f>
        <v>5.4375</v>
      </c>
      <c r="BU20" s="59">
        <v>2</v>
      </c>
      <c r="BV20" s="65"/>
      <c r="BW20" s="90">
        <f>BL20</f>
        <v>0</v>
      </c>
      <c r="BX20" s="90">
        <f>BT20</f>
        <v>5.4375</v>
      </c>
      <c r="BY20" s="90">
        <f>AVERAGE(BW20,BX20)</f>
        <v>2.71875</v>
      </c>
    </row>
    <row r="21" spans="1:78">
      <c r="B21" s="93" t="s">
        <v>48</v>
      </c>
      <c r="C21" s="60"/>
      <c r="D21" s="60"/>
      <c r="E21" s="60"/>
      <c r="F21" s="80"/>
      <c r="G21" s="80"/>
      <c r="H21" s="80"/>
      <c r="I21" s="80"/>
      <c r="J21" s="80"/>
      <c r="K21" s="80"/>
      <c r="L21" s="80"/>
      <c r="M21" s="80"/>
      <c r="N21" s="81">
        <f t="shared" ref="N21:N26" si="6">SUM(F21:M21)</f>
        <v>0</v>
      </c>
      <c r="O21" s="82"/>
      <c r="P21" s="82"/>
      <c r="Q21" s="60"/>
      <c r="R21" s="83"/>
      <c r="S21" s="83"/>
      <c r="T21" s="83"/>
      <c r="U21" s="84"/>
      <c r="V21" s="84"/>
      <c r="W21" s="84"/>
      <c r="X21" s="61"/>
      <c r="Y21" s="80"/>
      <c r="Z21" s="80"/>
      <c r="AA21" s="80"/>
      <c r="AB21" s="80"/>
      <c r="AC21" s="80"/>
      <c r="AD21" s="80"/>
      <c r="AE21" s="80"/>
      <c r="AF21" s="80"/>
      <c r="AG21" s="81">
        <f t="shared" ref="AG21:AG26" si="7">SUM(Y21:AF21)</f>
        <v>0</v>
      </c>
      <c r="AH21" s="82"/>
      <c r="AI21" s="82"/>
      <c r="AJ21" s="60"/>
      <c r="AK21" s="83"/>
      <c r="AL21" s="83"/>
      <c r="AM21" s="83"/>
      <c r="AN21" s="84"/>
      <c r="AO21" s="84"/>
      <c r="AP21" s="85"/>
      <c r="AQ21" s="80"/>
      <c r="AR21" s="80"/>
      <c r="AS21" s="80"/>
      <c r="AT21" s="80"/>
      <c r="AU21" s="80"/>
      <c r="AV21" s="80"/>
      <c r="AW21" s="80"/>
      <c r="AX21" s="80"/>
      <c r="AY21" s="81">
        <f t="shared" ref="AY21:AY26" si="8">SUM(AQ21:AX21)</f>
        <v>0</v>
      </c>
      <c r="AZ21" s="82"/>
      <c r="BA21" s="82"/>
      <c r="BB21" s="60"/>
      <c r="BC21" s="83"/>
      <c r="BD21" s="83"/>
      <c r="BE21" s="83"/>
      <c r="BF21" s="84"/>
      <c r="BG21" s="84"/>
      <c r="BH21" s="86"/>
      <c r="BI21" s="84"/>
      <c r="BJ21" s="84"/>
      <c r="BK21" s="84"/>
      <c r="BL21" s="84"/>
      <c r="BM21" s="84"/>
      <c r="BN21" s="87"/>
      <c r="BO21" s="88"/>
      <c r="BP21" s="88"/>
      <c r="BQ21" s="88"/>
      <c r="BR21" s="88"/>
      <c r="BS21" s="88"/>
      <c r="BT21" s="88"/>
      <c r="BU21" s="88"/>
      <c r="BV21" s="65"/>
      <c r="BW21" s="88"/>
      <c r="BX21" s="88"/>
      <c r="BY21" s="88"/>
      <c r="BZ21" s="88"/>
    </row>
    <row r="22" spans="1:78">
      <c r="B22" s="93" t="s">
        <v>101</v>
      </c>
      <c r="C22" s="60"/>
      <c r="D22" s="60"/>
      <c r="E22" s="60"/>
      <c r="F22" s="80"/>
      <c r="G22" s="80"/>
      <c r="H22" s="80"/>
      <c r="I22" s="80"/>
      <c r="J22" s="80"/>
      <c r="K22" s="80"/>
      <c r="L22" s="80"/>
      <c r="M22" s="80"/>
      <c r="N22" s="81">
        <f t="shared" si="6"/>
        <v>0</v>
      </c>
      <c r="O22" s="82"/>
      <c r="P22" s="82"/>
      <c r="Q22" s="60"/>
      <c r="R22" s="60"/>
      <c r="S22" s="60"/>
      <c r="T22" s="60"/>
      <c r="U22" s="60"/>
      <c r="V22" s="60"/>
      <c r="W22" s="60"/>
      <c r="X22" s="61"/>
      <c r="Y22" s="80"/>
      <c r="Z22" s="80"/>
      <c r="AA22" s="80"/>
      <c r="AB22" s="80"/>
      <c r="AC22" s="80"/>
      <c r="AD22" s="80"/>
      <c r="AE22" s="80"/>
      <c r="AF22" s="80"/>
      <c r="AG22" s="81">
        <f t="shared" si="7"/>
        <v>0</v>
      </c>
      <c r="AH22" s="82"/>
      <c r="AI22" s="82"/>
      <c r="AJ22" s="60"/>
      <c r="AK22" s="60"/>
      <c r="AL22" s="60"/>
      <c r="AM22" s="60"/>
      <c r="AN22" s="60"/>
      <c r="AO22" s="60"/>
      <c r="AP22" s="62"/>
      <c r="AQ22" s="80"/>
      <c r="AR22" s="80"/>
      <c r="AS22" s="80"/>
      <c r="AT22" s="80"/>
      <c r="AU22" s="80"/>
      <c r="AV22" s="80"/>
      <c r="AW22" s="80"/>
      <c r="AX22" s="80"/>
      <c r="AY22" s="81">
        <f t="shared" si="8"/>
        <v>0</v>
      </c>
      <c r="AZ22" s="82"/>
      <c r="BA22" s="82"/>
      <c r="BB22" s="60"/>
      <c r="BC22" s="60"/>
      <c r="BD22" s="60"/>
      <c r="BE22" s="60"/>
      <c r="BF22" s="60"/>
      <c r="BG22" s="60"/>
      <c r="BH22" s="61"/>
      <c r="BI22" s="60"/>
      <c r="BJ22" s="60"/>
      <c r="BK22" s="60"/>
      <c r="BL22" s="60"/>
      <c r="BM22" s="60"/>
      <c r="BN22" s="65"/>
      <c r="BO22" s="88"/>
      <c r="BP22" s="88"/>
      <c r="BQ22" s="88"/>
      <c r="BR22" s="88"/>
      <c r="BS22" s="88"/>
      <c r="BT22" s="88"/>
      <c r="BU22" s="88"/>
      <c r="BV22" s="65"/>
      <c r="BW22" s="88"/>
      <c r="BX22" s="88"/>
      <c r="BY22" s="88"/>
      <c r="BZ22" s="88"/>
    </row>
    <row r="23" spans="1:78">
      <c r="B23" s="93" t="s">
        <v>229</v>
      </c>
      <c r="C23" s="60"/>
      <c r="D23" s="60"/>
      <c r="E23" s="60"/>
      <c r="F23" s="80"/>
      <c r="G23" s="80"/>
      <c r="H23" s="80"/>
      <c r="I23" s="80"/>
      <c r="J23" s="80"/>
      <c r="K23" s="80"/>
      <c r="L23" s="80"/>
      <c r="M23" s="80"/>
      <c r="N23" s="81">
        <f t="shared" si="6"/>
        <v>0</v>
      </c>
      <c r="O23" s="82"/>
      <c r="P23" s="82"/>
      <c r="Q23" s="60"/>
      <c r="R23" s="60"/>
      <c r="S23" s="60"/>
      <c r="T23" s="60"/>
      <c r="U23" s="60"/>
      <c r="V23" s="60"/>
      <c r="W23" s="60"/>
      <c r="X23" s="61"/>
      <c r="Y23" s="80"/>
      <c r="Z23" s="80"/>
      <c r="AA23" s="80"/>
      <c r="AB23" s="80"/>
      <c r="AC23" s="80"/>
      <c r="AD23" s="80"/>
      <c r="AE23" s="80"/>
      <c r="AF23" s="80"/>
      <c r="AG23" s="81">
        <f t="shared" si="7"/>
        <v>0</v>
      </c>
      <c r="AH23" s="82"/>
      <c r="AI23" s="82"/>
      <c r="AJ23" s="60"/>
      <c r="AK23" s="60"/>
      <c r="AL23" s="60"/>
      <c r="AM23" s="60"/>
      <c r="AN23" s="60"/>
      <c r="AO23" s="60"/>
      <c r="AP23" s="62"/>
      <c r="AQ23" s="80"/>
      <c r="AR23" s="80"/>
      <c r="AS23" s="80"/>
      <c r="AT23" s="80"/>
      <c r="AU23" s="80"/>
      <c r="AV23" s="80"/>
      <c r="AW23" s="80"/>
      <c r="AX23" s="80"/>
      <c r="AY23" s="81">
        <f t="shared" si="8"/>
        <v>0</v>
      </c>
      <c r="AZ23" s="82"/>
      <c r="BA23" s="82"/>
      <c r="BB23" s="60"/>
      <c r="BC23" s="60"/>
      <c r="BD23" s="60"/>
      <c r="BE23" s="60"/>
      <c r="BF23" s="60"/>
      <c r="BG23" s="60"/>
      <c r="BH23" s="61"/>
      <c r="BI23" s="60"/>
      <c r="BJ23" s="60"/>
      <c r="BK23" s="60"/>
      <c r="BL23" s="60"/>
      <c r="BM23" s="60"/>
      <c r="BN23" s="65"/>
      <c r="BO23" s="88"/>
      <c r="BP23" s="88"/>
      <c r="BQ23" s="88"/>
      <c r="BR23" s="88"/>
      <c r="BS23" s="88"/>
      <c r="BT23" s="88"/>
      <c r="BU23" s="88"/>
      <c r="BV23" s="65"/>
      <c r="BW23" s="88"/>
      <c r="BX23" s="88"/>
      <c r="BY23" s="88"/>
      <c r="BZ23" s="88"/>
    </row>
    <row r="24" spans="1:78">
      <c r="B24" s="93" t="s">
        <v>103</v>
      </c>
      <c r="C24" s="60"/>
      <c r="D24" s="60"/>
      <c r="E24" s="60"/>
      <c r="F24" s="80"/>
      <c r="G24" s="80"/>
      <c r="H24" s="80"/>
      <c r="I24" s="80"/>
      <c r="J24" s="80"/>
      <c r="K24" s="80"/>
      <c r="L24" s="80"/>
      <c r="M24" s="80"/>
      <c r="N24" s="81">
        <f t="shared" si="6"/>
        <v>0</v>
      </c>
      <c r="O24" s="82"/>
      <c r="P24" s="82"/>
      <c r="Q24" s="60"/>
      <c r="R24" s="60"/>
      <c r="S24" s="60"/>
      <c r="T24" s="60"/>
      <c r="U24" s="60"/>
      <c r="V24" s="60"/>
      <c r="W24" s="60"/>
      <c r="X24" s="61"/>
      <c r="Y24" s="80"/>
      <c r="Z24" s="80"/>
      <c r="AA24" s="80"/>
      <c r="AB24" s="80"/>
      <c r="AC24" s="80"/>
      <c r="AD24" s="80"/>
      <c r="AE24" s="80"/>
      <c r="AF24" s="80"/>
      <c r="AG24" s="81">
        <f t="shared" si="7"/>
        <v>0</v>
      </c>
      <c r="AH24" s="82"/>
      <c r="AI24" s="82"/>
      <c r="AJ24" s="60"/>
      <c r="AK24" s="60"/>
      <c r="AL24" s="60"/>
      <c r="AM24" s="60"/>
      <c r="AN24" s="60"/>
      <c r="AO24" s="60"/>
      <c r="AP24" s="62"/>
      <c r="AQ24" s="80"/>
      <c r="AR24" s="80"/>
      <c r="AS24" s="80"/>
      <c r="AT24" s="80"/>
      <c r="AU24" s="80"/>
      <c r="AV24" s="80"/>
      <c r="AW24" s="80"/>
      <c r="AX24" s="80"/>
      <c r="AY24" s="81">
        <f t="shared" si="8"/>
        <v>0</v>
      </c>
      <c r="AZ24" s="82"/>
      <c r="BA24" s="82"/>
      <c r="BB24" s="60"/>
      <c r="BC24" s="60"/>
      <c r="BD24" s="60"/>
      <c r="BE24" s="60"/>
      <c r="BF24" s="60"/>
      <c r="BG24" s="60"/>
      <c r="BH24" s="61"/>
      <c r="BI24" s="60"/>
      <c r="BJ24" s="60"/>
      <c r="BK24" s="60"/>
      <c r="BL24" s="60"/>
      <c r="BM24" s="60"/>
      <c r="BN24" s="65"/>
      <c r="BO24" s="88"/>
      <c r="BP24" s="88"/>
      <c r="BQ24" s="88"/>
      <c r="BR24" s="88"/>
      <c r="BS24" s="88"/>
      <c r="BT24" s="88"/>
      <c r="BU24" s="88"/>
      <c r="BV24" s="65"/>
      <c r="BW24" s="88"/>
      <c r="BX24" s="88"/>
      <c r="BY24" s="88"/>
      <c r="BZ24" s="88"/>
    </row>
    <row r="25" spans="1:78">
      <c r="B25" s="93" t="s">
        <v>206</v>
      </c>
      <c r="C25" s="60"/>
      <c r="D25" s="60"/>
      <c r="E25" s="60"/>
      <c r="F25" s="80"/>
      <c r="G25" s="80"/>
      <c r="H25" s="80"/>
      <c r="I25" s="80"/>
      <c r="J25" s="80"/>
      <c r="K25" s="80"/>
      <c r="L25" s="80"/>
      <c r="M25" s="80"/>
      <c r="N25" s="81">
        <f t="shared" si="6"/>
        <v>0</v>
      </c>
      <c r="O25" s="82"/>
      <c r="P25" s="82"/>
      <c r="Q25" s="60"/>
      <c r="R25" s="60"/>
      <c r="S25" s="60"/>
      <c r="T25" s="60"/>
      <c r="U25" s="60"/>
      <c r="V25" s="60"/>
      <c r="W25" s="60"/>
      <c r="X25" s="61"/>
      <c r="Y25" s="80"/>
      <c r="Z25" s="80"/>
      <c r="AA25" s="80"/>
      <c r="AB25" s="80"/>
      <c r="AC25" s="80"/>
      <c r="AD25" s="80"/>
      <c r="AE25" s="80"/>
      <c r="AF25" s="80"/>
      <c r="AG25" s="81">
        <f t="shared" si="7"/>
        <v>0</v>
      </c>
      <c r="AH25" s="82"/>
      <c r="AI25" s="82"/>
      <c r="AJ25" s="60"/>
      <c r="AK25" s="60"/>
      <c r="AL25" s="60"/>
      <c r="AM25" s="60"/>
      <c r="AN25" s="60"/>
      <c r="AO25" s="60"/>
      <c r="AP25" s="62"/>
      <c r="AQ25" s="80"/>
      <c r="AR25" s="80"/>
      <c r="AS25" s="80"/>
      <c r="AT25" s="80"/>
      <c r="AU25" s="80"/>
      <c r="AV25" s="80"/>
      <c r="AW25" s="80"/>
      <c r="AX25" s="80"/>
      <c r="AY25" s="81">
        <f t="shared" si="8"/>
        <v>0</v>
      </c>
      <c r="AZ25" s="82"/>
      <c r="BA25" s="82"/>
      <c r="BB25" s="60"/>
      <c r="BC25" s="60"/>
      <c r="BD25" s="60"/>
      <c r="BE25" s="60"/>
      <c r="BF25" s="60"/>
      <c r="BG25" s="60"/>
      <c r="BH25" s="61"/>
      <c r="BI25" s="60"/>
      <c r="BJ25" s="60"/>
      <c r="BK25" s="60"/>
      <c r="BL25" s="60"/>
      <c r="BM25" s="60"/>
      <c r="BN25" s="65"/>
      <c r="BO25" s="88"/>
      <c r="BP25" s="88"/>
      <c r="BQ25" s="88"/>
      <c r="BR25" s="88"/>
      <c r="BS25" s="88"/>
      <c r="BT25" s="88"/>
      <c r="BU25" s="88"/>
      <c r="BV25" s="65"/>
      <c r="BW25" s="88"/>
      <c r="BX25" s="88"/>
      <c r="BY25" s="88"/>
      <c r="BZ25" s="88"/>
    </row>
    <row r="26" spans="1:78">
      <c r="B26" s="93" t="s">
        <v>47</v>
      </c>
      <c r="C26" s="60"/>
      <c r="D26" s="60"/>
      <c r="E26" s="60"/>
      <c r="F26" s="80"/>
      <c r="G26" s="80"/>
      <c r="H26" s="80"/>
      <c r="I26" s="80"/>
      <c r="J26" s="80"/>
      <c r="K26" s="80"/>
      <c r="L26" s="80"/>
      <c r="M26" s="80"/>
      <c r="N26" s="81">
        <f t="shared" si="6"/>
        <v>0</v>
      </c>
      <c r="O26" s="82"/>
      <c r="P26" s="82"/>
      <c r="Q26" s="60"/>
      <c r="R26" s="60"/>
      <c r="S26" s="60"/>
      <c r="T26" s="60"/>
      <c r="U26" s="60"/>
      <c r="V26" s="60"/>
      <c r="W26" s="60"/>
      <c r="X26" s="61"/>
      <c r="Y26" s="80"/>
      <c r="Z26" s="80"/>
      <c r="AA26" s="80"/>
      <c r="AB26" s="80"/>
      <c r="AC26" s="80"/>
      <c r="AD26" s="80"/>
      <c r="AE26" s="80"/>
      <c r="AF26" s="80"/>
      <c r="AG26" s="81">
        <f t="shared" si="7"/>
        <v>0</v>
      </c>
      <c r="AH26" s="82"/>
      <c r="AI26" s="82"/>
      <c r="AJ26" s="60"/>
      <c r="AK26" s="60"/>
      <c r="AL26" s="60"/>
      <c r="AM26" s="60"/>
      <c r="AN26" s="60"/>
      <c r="AO26" s="60"/>
      <c r="AP26" s="62"/>
      <c r="AQ26" s="80"/>
      <c r="AR26" s="80"/>
      <c r="AS26" s="80"/>
      <c r="AT26" s="80"/>
      <c r="AU26" s="80"/>
      <c r="AV26" s="80"/>
      <c r="AW26" s="80"/>
      <c r="AX26" s="80"/>
      <c r="AY26" s="81">
        <f t="shared" si="8"/>
        <v>0</v>
      </c>
      <c r="AZ26" s="82"/>
      <c r="BA26" s="82"/>
      <c r="BB26" s="60"/>
      <c r="BC26" s="60"/>
      <c r="BD26" s="60"/>
      <c r="BE26" s="60"/>
      <c r="BF26" s="60"/>
      <c r="BG26" s="60"/>
      <c r="BH26" s="61"/>
      <c r="BI26" s="60"/>
      <c r="BJ26" s="60"/>
      <c r="BK26" s="60"/>
      <c r="BL26" s="60"/>
      <c r="BM26" s="60"/>
      <c r="BN26" s="65"/>
      <c r="BO26" s="88"/>
      <c r="BP26" s="88"/>
      <c r="BQ26" s="88"/>
      <c r="BR26" s="88"/>
      <c r="BS26" s="88"/>
      <c r="BT26" s="88"/>
      <c r="BU26" s="88"/>
      <c r="BV26" s="65"/>
      <c r="BW26" s="88"/>
      <c r="BX26" s="88"/>
      <c r="BY26" s="88"/>
      <c r="BZ26" s="88"/>
    </row>
    <row r="27" spans="1:78">
      <c r="A27" s="89"/>
      <c r="B27" s="94"/>
      <c r="C27" s="161" t="s">
        <v>307</v>
      </c>
      <c r="D27" s="95" t="s">
        <v>107</v>
      </c>
      <c r="E27" s="95" t="s">
        <v>53</v>
      </c>
      <c r="F27" s="60"/>
      <c r="G27" s="60"/>
      <c r="H27" s="60"/>
      <c r="I27" s="60"/>
      <c r="J27" s="60"/>
      <c r="K27" s="60"/>
      <c r="L27" s="60" t="s">
        <v>42</v>
      </c>
      <c r="M27" s="60"/>
      <c r="N27" s="90">
        <f>SUM(N21:N26)</f>
        <v>0</v>
      </c>
      <c r="O27" s="90">
        <f>(N27/6)/8</f>
        <v>0</v>
      </c>
      <c r="P27" s="90">
        <f>O27</f>
        <v>0</v>
      </c>
      <c r="Q27" s="60"/>
      <c r="R27" s="80"/>
      <c r="S27" s="80"/>
      <c r="T27" s="80"/>
      <c r="U27" s="90">
        <f>(R27*0.25)+(S27*0.5)+(T27*0.25)</f>
        <v>0</v>
      </c>
      <c r="V27" s="90">
        <f>(P27+U27)/2</f>
        <v>0</v>
      </c>
      <c r="W27" s="91"/>
      <c r="X27" s="61"/>
      <c r="Y27" s="60"/>
      <c r="Z27" s="60"/>
      <c r="AA27" s="60"/>
      <c r="AB27" s="60"/>
      <c r="AC27" s="60"/>
      <c r="AD27" s="60"/>
      <c r="AE27" s="60" t="s">
        <v>42</v>
      </c>
      <c r="AF27" s="60"/>
      <c r="AG27" s="90">
        <f>SUM(AG21:AG26)</f>
        <v>0</v>
      </c>
      <c r="AH27" s="90">
        <f>(AG27/6)/8</f>
        <v>0</v>
      </c>
      <c r="AI27" s="90">
        <f>AH27</f>
        <v>0</v>
      </c>
      <c r="AJ27" s="60"/>
      <c r="AK27" s="80"/>
      <c r="AL27" s="80"/>
      <c r="AM27" s="80"/>
      <c r="AN27" s="90">
        <f>(AK27*0.25)+(AL27*0.5)+(AM27*0.25)</f>
        <v>0</v>
      </c>
      <c r="AO27" s="90">
        <f>(AI27+AN27)/2</f>
        <v>0</v>
      </c>
      <c r="AP27" s="62"/>
      <c r="AQ27" s="60"/>
      <c r="AR27" s="60"/>
      <c r="AS27" s="60"/>
      <c r="AT27" s="60"/>
      <c r="AU27" s="60"/>
      <c r="AV27" s="60"/>
      <c r="AW27" s="60" t="s">
        <v>42</v>
      </c>
      <c r="AX27" s="60"/>
      <c r="AY27" s="90">
        <f>SUM(AY21:AY26)</f>
        <v>0</v>
      </c>
      <c r="AZ27" s="90">
        <f>(AY27/6)/8</f>
        <v>0</v>
      </c>
      <c r="BA27" s="90">
        <f>AZ27</f>
        <v>0</v>
      </c>
      <c r="BB27" s="60"/>
      <c r="BC27" s="80"/>
      <c r="BD27" s="80"/>
      <c r="BE27" s="80"/>
      <c r="BF27" s="90">
        <f>(BC27*0.25)+(BD27*0.5)+(BE27*0.25)</f>
        <v>0</v>
      </c>
      <c r="BG27" s="90">
        <f>(BA27+BF27)/2</f>
        <v>0</v>
      </c>
      <c r="BH27" s="86"/>
      <c r="BI27" s="90">
        <f>P27</f>
        <v>0</v>
      </c>
      <c r="BJ27" s="90">
        <f>AI27</f>
        <v>0</v>
      </c>
      <c r="BK27" s="90">
        <f>BA27</f>
        <v>0</v>
      </c>
      <c r="BL27" s="90">
        <f>AVERAGE(BI27:BK27)</f>
        <v>0</v>
      </c>
      <c r="BM27" s="90"/>
      <c r="BN27" s="87"/>
      <c r="BO27" s="90">
        <f>U27</f>
        <v>0</v>
      </c>
      <c r="BP27" s="90">
        <f>AN27</f>
        <v>0</v>
      </c>
      <c r="BQ27" s="90"/>
      <c r="BR27" s="90">
        <f>AVERAGE(BO27:BQ27)</f>
        <v>0</v>
      </c>
      <c r="BS27" s="90">
        <f>W27</f>
        <v>0</v>
      </c>
      <c r="BT27" s="207" t="s">
        <v>315</v>
      </c>
      <c r="BV27" s="65"/>
      <c r="BW27" s="90">
        <f>BL27</f>
        <v>0</v>
      </c>
      <c r="BX27" s="90" t="str">
        <f>BT27</f>
        <v>Scr.</v>
      </c>
      <c r="BY27" s="90">
        <f>AVERAGE(BW27,BX27)</f>
        <v>0</v>
      </c>
    </row>
    <row r="28" spans="1:78">
      <c r="B28" s="93" t="s">
        <v>76</v>
      </c>
      <c r="C28" s="60"/>
      <c r="D28" s="60"/>
      <c r="E28" s="60"/>
      <c r="F28" s="80"/>
      <c r="G28" s="80"/>
      <c r="H28" s="80"/>
      <c r="I28" s="80"/>
      <c r="J28" s="80"/>
      <c r="K28" s="80"/>
      <c r="L28" s="80"/>
      <c r="M28" s="80"/>
      <c r="N28" s="81">
        <f t="shared" ref="N28:N33" si="9">SUM(F28:M28)</f>
        <v>0</v>
      </c>
      <c r="O28" s="82"/>
      <c r="P28" s="82"/>
      <c r="Q28" s="60"/>
      <c r="R28" s="83"/>
      <c r="S28" s="83"/>
      <c r="T28" s="83"/>
      <c r="U28" s="84"/>
      <c r="V28" s="84"/>
      <c r="W28" s="84"/>
      <c r="X28" s="61"/>
      <c r="Y28" s="80"/>
      <c r="Z28" s="80"/>
      <c r="AA28" s="80"/>
      <c r="AB28" s="80"/>
      <c r="AC28" s="80"/>
      <c r="AD28" s="80"/>
      <c r="AE28" s="80"/>
      <c r="AF28" s="80"/>
      <c r="AG28" s="81">
        <f t="shared" ref="AG28:AG33" si="10">SUM(Y28:AF28)</f>
        <v>0</v>
      </c>
      <c r="AH28" s="82"/>
      <c r="AI28" s="82"/>
      <c r="AJ28" s="60"/>
      <c r="AK28" s="83"/>
      <c r="AL28" s="83"/>
      <c r="AM28" s="83"/>
      <c r="AN28" s="84"/>
      <c r="AO28" s="84"/>
      <c r="AP28" s="85"/>
      <c r="AQ28" s="80"/>
      <c r="AR28" s="80"/>
      <c r="AS28" s="80"/>
      <c r="AT28" s="80"/>
      <c r="AU28" s="80"/>
      <c r="AV28" s="80"/>
      <c r="AW28" s="80"/>
      <c r="AX28" s="80"/>
      <c r="AY28" s="81">
        <f t="shared" ref="AY28:AY33" si="11">SUM(AQ28:AX28)</f>
        <v>0</v>
      </c>
      <c r="AZ28" s="82"/>
      <c r="BA28" s="82"/>
      <c r="BB28" s="60"/>
      <c r="BC28" s="83"/>
      <c r="BD28" s="83"/>
      <c r="BE28" s="83"/>
      <c r="BF28" s="84"/>
      <c r="BG28" s="84"/>
      <c r="BH28" s="86"/>
      <c r="BI28" s="84"/>
      <c r="BJ28" s="84"/>
      <c r="BK28" s="84"/>
      <c r="BL28" s="84"/>
      <c r="BM28" s="84"/>
      <c r="BN28" s="87"/>
      <c r="BO28" s="88"/>
      <c r="BP28" s="88"/>
      <c r="BQ28" s="88"/>
      <c r="BR28" s="88"/>
      <c r="BS28" s="88"/>
      <c r="BT28" s="88"/>
      <c r="BU28" s="88"/>
      <c r="BV28" s="65"/>
      <c r="BW28" s="88"/>
      <c r="BX28" s="88"/>
      <c r="BY28" s="88"/>
      <c r="BZ28" s="88"/>
    </row>
    <row r="29" spans="1:78">
      <c r="B29" s="93" t="s">
        <v>77</v>
      </c>
      <c r="C29" s="60"/>
      <c r="D29" s="60"/>
      <c r="E29" s="60"/>
      <c r="F29" s="80"/>
      <c r="G29" s="80"/>
      <c r="H29" s="80"/>
      <c r="I29" s="80"/>
      <c r="J29" s="80"/>
      <c r="K29" s="80"/>
      <c r="L29" s="80"/>
      <c r="M29" s="80"/>
      <c r="N29" s="81">
        <f t="shared" si="9"/>
        <v>0</v>
      </c>
      <c r="O29" s="82"/>
      <c r="P29" s="82"/>
      <c r="Q29" s="60"/>
      <c r="R29" s="60"/>
      <c r="S29" s="60"/>
      <c r="T29" s="60"/>
      <c r="U29" s="60"/>
      <c r="V29" s="60"/>
      <c r="W29" s="60"/>
      <c r="X29" s="61"/>
      <c r="Y29" s="80"/>
      <c r="Z29" s="80"/>
      <c r="AA29" s="80"/>
      <c r="AB29" s="80"/>
      <c r="AC29" s="80"/>
      <c r="AD29" s="80"/>
      <c r="AE29" s="80"/>
      <c r="AF29" s="80"/>
      <c r="AG29" s="81">
        <f t="shared" si="10"/>
        <v>0</v>
      </c>
      <c r="AH29" s="82"/>
      <c r="AI29" s="82"/>
      <c r="AJ29" s="60"/>
      <c r="AK29" s="60"/>
      <c r="AL29" s="60"/>
      <c r="AM29" s="60"/>
      <c r="AN29" s="60"/>
      <c r="AO29" s="60"/>
      <c r="AP29" s="62"/>
      <c r="AQ29" s="80"/>
      <c r="AR29" s="80"/>
      <c r="AS29" s="80"/>
      <c r="AT29" s="80"/>
      <c r="AU29" s="80"/>
      <c r="AV29" s="80"/>
      <c r="AW29" s="80"/>
      <c r="AX29" s="80"/>
      <c r="AY29" s="81">
        <f t="shared" si="11"/>
        <v>0</v>
      </c>
      <c r="AZ29" s="82"/>
      <c r="BA29" s="82"/>
      <c r="BB29" s="60"/>
      <c r="BC29" s="60"/>
      <c r="BD29" s="60"/>
      <c r="BE29" s="60"/>
      <c r="BF29" s="60"/>
      <c r="BG29" s="60"/>
      <c r="BH29" s="61"/>
      <c r="BI29" s="60"/>
      <c r="BJ29" s="60"/>
      <c r="BK29" s="60"/>
      <c r="BL29" s="60"/>
      <c r="BM29" s="60"/>
      <c r="BN29" s="65"/>
      <c r="BO29" s="88"/>
      <c r="BP29" s="88"/>
      <c r="BQ29" s="88"/>
      <c r="BR29" s="88"/>
      <c r="BS29" s="88"/>
      <c r="BT29" s="88"/>
      <c r="BU29" s="88"/>
      <c r="BV29" s="65"/>
      <c r="BW29" s="88"/>
      <c r="BX29" s="88"/>
      <c r="BY29" s="88"/>
      <c r="BZ29" s="88"/>
    </row>
    <row r="30" spans="1:78">
      <c r="B30" s="93" t="s">
        <v>78</v>
      </c>
      <c r="C30" s="60"/>
      <c r="D30" s="60"/>
      <c r="E30" s="60"/>
      <c r="F30" s="80"/>
      <c r="G30" s="80"/>
      <c r="H30" s="80"/>
      <c r="I30" s="80"/>
      <c r="J30" s="80"/>
      <c r="K30" s="80"/>
      <c r="L30" s="80"/>
      <c r="M30" s="80"/>
      <c r="N30" s="81">
        <f t="shared" si="9"/>
        <v>0</v>
      </c>
      <c r="O30" s="82"/>
      <c r="P30" s="82"/>
      <c r="Q30" s="60"/>
      <c r="R30" s="60"/>
      <c r="S30" s="60"/>
      <c r="T30" s="60"/>
      <c r="U30" s="60"/>
      <c r="V30" s="60"/>
      <c r="W30" s="60"/>
      <c r="X30" s="61"/>
      <c r="Y30" s="80"/>
      <c r="Z30" s="80"/>
      <c r="AA30" s="80"/>
      <c r="AB30" s="80"/>
      <c r="AC30" s="80"/>
      <c r="AD30" s="80"/>
      <c r="AE30" s="80"/>
      <c r="AF30" s="80"/>
      <c r="AG30" s="81">
        <f t="shared" si="10"/>
        <v>0</v>
      </c>
      <c r="AH30" s="82"/>
      <c r="AI30" s="82"/>
      <c r="AJ30" s="60"/>
      <c r="AK30" s="60"/>
      <c r="AL30" s="60"/>
      <c r="AM30" s="60"/>
      <c r="AN30" s="60"/>
      <c r="AO30" s="60"/>
      <c r="AP30" s="62"/>
      <c r="AQ30" s="80"/>
      <c r="AR30" s="80"/>
      <c r="AS30" s="80"/>
      <c r="AT30" s="80"/>
      <c r="AU30" s="80"/>
      <c r="AV30" s="80"/>
      <c r="AW30" s="80"/>
      <c r="AX30" s="80"/>
      <c r="AY30" s="81">
        <f t="shared" si="11"/>
        <v>0</v>
      </c>
      <c r="AZ30" s="82"/>
      <c r="BA30" s="82"/>
      <c r="BB30" s="60"/>
      <c r="BC30" s="60"/>
      <c r="BD30" s="60"/>
      <c r="BE30" s="60"/>
      <c r="BF30" s="60"/>
      <c r="BG30" s="60"/>
      <c r="BH30" s="61"/>
      <c r="BI30" s="60"/>
      <c r="BJ30" s="60"/>
      <c r="BK30" s="60"/>
      <c r="BL30" s="60"/>
      <c r="BM30" s="60"/>
      <c r="BN30" s="65"/>
      <c r="BO30" s="88"/>
      <c r="BP30" s="88"/>
      <c r="BQ30" s="88"/>
      <c r="BR30" s="88"/>
      <c r="BS30" s="88"/>
      <c r="BT30" s="88"/>
      <c r="BU30" s="88"/>
      <c r="BV30" s="65"/>
      <c r="BW30" s="88"/>
      <c r="BX30" s="88"/>
      <c r="BY30" s="88"/>
      <c r="BZ30" s="88"/>
    </row>
    <row r="31" spans="1:78">
      <c r="B31" s="93" t="s">
        <v>79</v>
      </c>
      <c r="C31" s="60"/>
      <c r="D31" s="60"/>
      <c r="E31" s="60"/>
      <c r="F31" s="80"/>
      <c r="G31" s="80"/>
      <c r="H31" s="80"/>
      <c r="I31" s="80"/>
      <c r="J31" s="80"/>
      <c r="K31" s="80"/>
      <c r="L31" s="80"/>
      <c r="M31" s="80"/>
      <c r="N31" s="81">
        <f t="shared" si="9"/>
        <v>0</v>
      </c>
      <c r="O31" s="82"/>
      <c r="P31" s="82"/>
      <c r="Q31" s="60"/>
      <c r="R31" s="60"/>
      <c r="S31" s="60"/>
      <c r="T31" s="60"/>
      <c r="U31" s="60"/>
      <c r="V31" s="60"/>
      <c r="W31" s="60"/>
      <c r="X31" s="61"/>
      <c r="Y31" s="80"/>
      <c r="Z31" s="80"/>
      <c r="AA31" s="80"/>
      <c r="AB31" s="80"/>
      <c r="AC31" s="80"/>
      <c r="AD31" s="80"/>
      <c r="AE31" s="80"/>
      <c r="AF31" s="80"/>
      <c r="AG31" s="81">
        <f t="shared" si="10"/>
        <v>0</v>
      </c>
      <c r="AH31" s="82"/>
      <c r="AI31" s="82"/>
      <c r="AJ31" s="60"/>
      <c r="AK31" s="60"/>
      <c r="AL31" s="60"/>
      <c r="AM31" s="60"/>
      <c r="AN31" s="60"/>
      <c r="AO31" s="60"/>
      <c r="AP31" s="62"/>
      <c r="AQ31" s="80"/>
      <c r="AR31" s="80"/>
      <c r="AS31" s="80"/>
      <c r="AT31" s="80"/>
      <c r="AU31" s="80"/>
      <c r="AV31" s="80"/>
      <c r="AW31" s="80"/>
      <c r="AX31" s="80"/>
      <c r="AY31" s="81">
        <f t="shared" si="11"/>
        <v>0</v>
      </c>
      <c r="AZ31" s="82"/>
      <c r="BA31" s="82"/>
      <c r="BB31" s="60"/>
      <c r="BC31" s="60"/>
      <c r="BD31" s="60"/>
      <c r="BE31" s="60"/>
      <c r="BF31" s="60"/>
      <c r="BG31" s="60"/>
      <c r="BH31" s="61"/>
      <c r="BI31" s="60"/>
      <c r="BJ31" s="60"/>
      <c r="BK31" s="60"/>
      <c r="BL31" s="60"/>
      <c r="BM31" s="60"/>
      <c r="BN31" s="65"/>
      <c r="BO31" s="88"/>
      <c r="BP31" s="88"/>
      <c r="BQ31" s="88"/>
      <c r="BR31" s="88"/>
      <c r="BS31" s="88"/>
      <c r="BT31" s="88"/>
      <c r="BU31" s="88"/>
      <c r="BV31" s="65"/>
      <c r="BW31" s="88"/>
      <c r="BX31" s="88"/>
      <c r="BY31" s="88"/>
      <c r="BZ31" s="88"/>
    </row>
    <row r="32" spans="1:78">
      <c r="B32" s="93" t="s">
        <v>74</v>
      </c>
      <c r="C32" s="60"/>
      <c r="D32" s="60"/>
      <c r="E32" s="60"/>
      <c r="F32" s="80"/>
      <c r="G32" s="80"/>
      <c r="H32" s="80"/>
      <c r="I32" s="80"/>
      <c r="J32" s="80"/>
      <c r="K32" s="80"/>
      <c r="L32" s="80"/>
      <c r="M32" s="80"/>
      <c r="N32" s="81">
        <f t="shared" si="9"/>
        <v>0</v>
      </c>
      <c r="O32" s="82"/>
      <c r="P32" s="82"/>
      <c r="Q32" s="60"/>
      <c r="R32" s="60"/>
      <c r="S32" s="60"/>
      <c r="T32" s="60"/>
      <c r="U32" s="60"/>
      <c r="V32" s="60"/>
      <c r="W32" s="60"/>
      <c r="X32" s="61"/>
      <c r="Y32" s="80"/>
      <c r="Z32" s="80"/>
      <c r="AA32" s="80"/>
      <c r="AB32" s="80"/>
      <c r="AC32" s="80"/>
      <c r="AD32" s="80"/>
      <c r="AE32" s="80"/>
      <c r="AF32" s="80"/>
      <c r="AG32" s="81">
        <f t="shared" si="10"/>
        <v>0</v>
      </c>
      <c r="AH32" s="82"/>
      <c r="AI32" s="82"/>
      <c r="AJ32" s="60"/>
      <c r="AK32" s="60"/>
      <c r="AL32" s="60"/>
      <c r="AM32" s="60"/>
      <c r="AN32" s="60"/>
      <c r="AO32" s="60"/>
      <c r="AP32" s="62"/>
      <c r="AQ32" s="80"/>
      <c r="AR32" s="80"/>
      <c r="AS32" s="80"/>
      <c r="AT32" s="80"/>
      <c r="AU32" s="80"/>
      <c r="AV32" s="80"/>
      <c r="AW32" s="80"/>
      <c r="AX32" s="80"/>
      <c r="AY32" s="81">
        <f t="shared" si="11"/>
        <v>0</v>
      </c>
      <c r="AZ32" s="82"/>
      <c r="BA32" s="82"/>
      <c r="BB32" s="60"/>
      <c r="BC32" s="60"/>
      <c r="BD32" s="60"/>
      <c r="BE32" s="60"/>
      <c r="BF32" s="60"/>
      <c r="BG32" s="60"/>
      <c r="BH32" s="61"/>
      <c r="BI32" s="60"/>
      <c r="BJ32" s="60"/>
      <c r="BK32" s="60"/>
      <c r="BL32" s="60"/>
      <c r="BM32" s="60"/>
      <c r="BN32" s="65"/>
      <c r="BO32" s="88"/>
      <c r="BP32" s="88"/>
      <c r="BQ32" s="88"/>
      <c r="BR32" s="88"/>
      <c r="BS32" s="88"/>
      <c r="BT32" s="88"/>
      <c r="BU32" s="88"/>
      <c r="BV32" s="65"/>
      <c r="BW32" s="88"/>
      <c r="BX32" s="88"/>
      <c r="BY32" s="88"/>
      <c r="BZ32" s="88"/>
    </row>
    <row r="33" spans="2:78">
      <c r="B33" s="93" t="s">
        <v>75</v>
      </c>
      <c r="C33" s="60"/>
      <c r="D33" s="60"/>
      <c r="E33" s="60"/>
      <c r="F33" s="80"/>
      <c r="G33" s="80"/>
      <c r="H33" s="80"/>
      <c r="I33" s="80"/>
      <c r="J33" s="80"/>
      <c r="K33" s="80"/>
      <c r="L33" s="80"/>
      <c r="M33" s="80"/>
      <c r="N33" s="81">
        <f t="shared" si="9"/>
        <v>0</v>
      </c>
      <c r="O33" s="82"/>
      <c r="P33" s="82"/>
      <c r="Q33" s="60"/>
      <c r="R33" s="60"/>
      <c r="S33" s="60"/>
      <c r="T33" s="60"/>
      <c r="U33" s="60"/>
      <c r="V33" s="60"/>
      <c r="W33" s="60"/>
      <c r="X33" s="61"/>
      <c r="Y33" s="80"/>
      <c r="Z33" s="80"/>
      <c r="AA33" s="80"/>
      <c r="AB33" s="80"/>
      <c r="AC33" s="80"/>
      <c r="AD33" s="80"/>
      <c r="AE33" s="80"/>
      <c r="AF33" s="80"/>
      <c r="AG33" s="81">
        <f t="shared" si="10"/>
        <v>0</v>
      </c>
      <c r="AH33" s="82"/>
      <c r="AI33" s="82"/>
      <c r="AJ33" s="60"/>
      <c r="AK33" s="60"/>
      <c r="AL33" s="60"/>
      <c r="AM33" s="60"/>
      <c r="AN33" s="60"/>
      <c r="AO33" s="60"/>
      <c r="AP33" s="62"/>
      <c r="AQ33" s="80"/>
      <c r="AR33" s="80"/>
      <c r="AS33" s="80"/>
      <c r="AT33" s="80"/>
      <c r="AU33" s="80"/>
      <c r="AV33" s="80"/>
      <c r="AW33" s="80"/>
      <c r="AX33" s="80"/>
      <c r="AY33" s="81">
        <f t="shared" si="11"/>
        <v>0</v>
      </c>
      <c r="AZ33" s="82"/>
      <c r="BA33" s="82"/>
      <c r="BB33" s="60"/>
      <c r="BC33" s="60"/>
      <c r="BD33" s="60"/>
      <c r="BE33" s="60"/>
      <c r="BF33" s="60"/>
      <c r="BG33" s="60"/>
      <c r="BH33" s="61"/>
      <c r="BI33" s="60"/>
      <c r="BJ33" s="60"/>
      <c r="BK33" s="60"/>
      <c r="BL33" s="60"/>
      <c r="BM33" s="60"/>
      <c r="BN33" s="65"/>
      <c r="BO33" s="88"/>
      <c r="BP33" s="88"/>
      <c r="BQ33" s="88"/>
      <c r="BR33" s="88"/>
      <c r="BS33" s="88"/>
      <c r="BT33" s="88"/>
      <c r="BU33" s="88"/>
      <c r="BV33" s="65"/>
      <c r="BW33" s="88"/>
      <c r="BX33" s="88"/>
      <c r="BY33" s="88"/>
      <c r="BZ33" s="88"/>
    </row>
    <row r="34" spans="2:78">
      <c r="B34" s="94"/>
      <c r="C34" s="161" t="s">
        <v>278</v>
      </c>
      <c r="D34" s="95" t="s">
        <v>198</v>
      </c>
      <c r="E34" s="95" t="s">
        <v>279</v>
      </c>
      <c r="F34" s="60"/>
      <c r="G34" s="60"/>
      <c r="H34" s="60"/>
      <c r="I34" s="60"/>
      <c r="J34" s="60"/>
      <c r="K34" s="60"/>
      <c r="L34" s="60" t="s">
        <v>42</v>
      </c>
      <c r="M34" s="60"/>
      <c r="N34" s="90">
        <f>SUM(N28:N33)</f>
        <v>0</v>
      </c>
      <c r="O34" s="90">
        <f>(N34/6)/8</f>
        <v>0</v>
      </c>
      <c r="P34" s="90">
        <f>O34</f>
        <v>0</v>
      </c>
      <c r="Q34" s="60"/>
      <c r="R34" s="80"/>
      <c r="S34" s="80"/>
      <c r="T34" s="80"/>
      <c r="U34" s="90">
        <f>(R34*0.25)+(S34*0.5)+(T34*0.25)</f>
        <v>0</v>
      </c>
      <c r="V34" s="90">
        <f>(P34+U34)/2</f>
        <v>0</v>
      </c>
      <c r="W34" s="91"/>
      <c r="X34" s="61"/>
      <c r="Y34" s="60"/>
      <c r="Z34" s="60"/>
      <c r="AA34" s="60"/>
      <c r="AB34" s="60"/>
      <c r="AC34" s="60"/>
      <c r="AD34" s="60"/>
      <c r="AE34" s="60" t="s">
        <v>42</v>
      </c>
      <c r="AF34" s="60"/>
      <c r="AG34" s="90">
        <f>SUM(AG28:AG33)</f>
        <v>0</v>
      </c>
      <c r="AH34" s="90">
        <f>(AG34/6)/8</f>
        <v>0</v>
      </c>
      <c r="AI34" s="90">
        <f>AH34</f>
        <v>0</v>
      </c>
      <c r="AJ34" s="60"/>
      <c r="AK34" s="80"/>
      <c r="AL34" s="80"/>
      <c r="AM34" s="80"/>
      <c r="AN34" s="90">
        <f>(AK34*0.25)+(AL34*0.5)+(AM34*0.25)</f>
        <v>0</v>
      </c>
      <c r="AO34" s="90">
        <f>(AI34+AN34)/2</f>
        <v>0</v>
      </c>
      <c r="AP34" s="62"/>
      <c r="AQ34" s="60"/>
      <c r="AR34" s="60"/>
      <c r="AS34" s="60"/>
      <c r="AT34" s="60"/>
      <c r="AU34" s="60"/>
      <c r="AV34" s="60"/>
      <c r="AW34" s="60" t="s">
        <v>42</v>
      </c>
      <c r="AX34" s="60"/>
      <c r="AY34" s="90">
        <f>SUM(AY28:AY33)</f>
        <v>0</v>
      </c>
      <c r="AZ34" s="90">
        <f>(AY34/6)/8</f>
        <v>0</v>
      </c>
      <c r="BA34" s="90">
        <f>AZ34</f>
        <v>0</v>
      </c>
      <c r="BB34" s="60"/>
      <c r="BC34" s="80"/>
      <c r="BD34" s="80"/>
      <c r="BE34" s="80"/>
      <c r="BF34" s="90">
        <f>(BC34*0.25)+(BD34*0.5)+(BE34*0.25)</f>
        <v>0</v>
      </c>
      <c r="BG34" s="90">
        <f>(BA34+BF34)/2</f>
        <v>0</v>
      </c>
      <c r="BH34" s="86"/>
      <c r="BI34" s="90">
        <f>P34</f>
        <v>0</v>
      </c>
      <c r="BJ34" s="90">
        <f>AI34</f>
        <v>0</v>
      </c>
      <c r="BK34" s="90">
        <f>BA34</f>
        <v>0</v>
      </c>
      <c r="BL34" s="90">
        <f>AVERAGE(BI34:BK34)</f>
        <v>0</v>
      </c>
      <c r="BM34" s="90"/>
      <c r="BN34" s="87"/>
      <c r="BO34" s="90">
        <f>U34</f>
        <v>0</v>
      </c>
      <c r="BP34" s="90">
        <f>AN34</f>
        <v>0</v>
      </c>
      <c r="BQ34" s="90"/>
      <c r="BR34" s="90">
        <f>AVERAGE(BO34:BQ34)</f>
        <v>0</v>
      </c>
      <c r="BS34" s="90">
        <f>W34</f>
        <v>0</v>
      </c>
      <c r="BT34" s="207" t="s">
        <v>315</v>
      </c>
      <c r="BV34" s="65"/>
      <c r="BW34" s="90">
        <f>BL34</f>
        <v>0</v>
      </c>
      <c r="BX34" s="90" t="str">
        <f>BT34</f>
        <v>Scr.</v>
      </c>
      <c r="BY34" s="90">
        <f>AVERAGE(BW34,BX34)</f>
        <v>0</v>
      </c>
    </row>
  </sheetData>
  <mergeCells count="10">
    <mergeCell ref="BC3:BF3"/>
    <mergeCell ref="BW4:BZ4"/>
    <mergeCell ref="H1:M1"/>
    <mergeCell ref="AA1:AF1"/>
    <mergeCell ref="AT1:AX1"/>
    <mergeCell ref="F3:P3"/>
    <mergeCell ref="R3:U3"/>
    <mergeCell ref="Y3:AI3"/>
    <mergeCell ref="AK3:AN3"/>
    <mergeCell ref="AQ3:BA3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I1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3" width="5.6640625" style="59" customWidth="1"/>
    <col min="14" max="14" width="7.5" style="59" customWidth="1"/>
    <col min="15" max="16" width="6.5" style="59" customWidth="1"/>
    <col min="17" max="17" width="5.6640625" style="59" customWidth="1"/>
    <col min="18" max="18" width="3.1640625" style="59" customWidth="1"/>
    <col min="19" max="24" width="5.6640625" style="59" customWidth="1"/>
    <col min="25" max="25" width="6.6640625" style="59" customWidth="1"/>
    <col min="26" max="26" width="5.6640625" style="59" customWidth="1"/>
    <col min="27" max="27" width="3.1640625" style="59" customWidth="1"/>
    <col min="28" max="35" width="5.6640625" style="59" customWidth="1"/>
    <col min="36" max="36" width="7.5" style="59" customWidth="1"/>
    <col min="37" max="37" width="6.5" style="59" customWidth="1"/>
    <col min="38" max="39" width="5.6640625" style="59" customWidth="1"/>
    <col min="40" max="40" width="3.1640625" style="59" customWidth="1"/>
    <col min="41" max="46" width="5.6640625" style="59" customWidth="1"/>
    <col min="47" max="47" width="6.6640625" style="59" customWidth="1"/>
    <col min="48" max="48" width="3.1640625" style="59" customWidth="1"/>
    <col min="49" max="56" width="5.6640625" style="59" customWidth="1"/>
    <col min="57" max="57" width="7.5" style="59" customWidth="1"/>
    <col min="58" max="58" width="6.5" style="59" customWidth="1"/>
    <col min="59" max="60" width="5.6640625" style="59" customWidth="1"/>
    <col min="61" max="61" width="3.1640625" style="59" customWidth="1"/>
    <col min="62" max="66" width="5.6640625" style="59" customWidth="1"/>
    <col min="67" max="68" width="6.6640625" style="59" customWidth="1"/>
    <col min="69" max="69" width="3.1640625" style="59" customWidth="1"/>
    <col min="70" max="73" width="6.6640625" style="59" customWidth="1"/>
    <col min="74" max="74" width="11.5" style="59" customWidth="1"/>
    <col min="75" max="75" width="3.33203125" style="59" customWidth="1"/>
    <col min="76" max="81" width="6.6640625" style="59" customWidth="1"/>
    <col min="82" max="82" width="12.5" style="59" customWidth="1"/>
    <col min="83" max="83" width="4.5" style="59" customWidth="1"/>
    <col min="84" max="86" width="6.6640625" style="59" customWidth="1"/>
    <col min="87" max="87" width="12" style="59" customWidth="1"/>
    <col min="88" max="16384" width="8.83203125" style="59"/>
  </cols>
  <sheetData>
    <row r="1" spans="1:87">
      <c r="A1" t="s">
        <v>43</v>
      </c>
      <c r="F1" s="59" t="s">
        <v>0</v>
      </c>
      <c r="H1" s="211" t="s">
        <v>292</v>
      </c>
      <c r="I1" s="212"/>
      <c r="J1" s="212"/>
      <c r="K1" s="212"/>
      <c r="L1" s="212"/>
      <c r="M1" s="212"/>
      <c r="R1" s="60"/>
      <c r="AA1" s="61"/>
      <c r="AB1" s="59" t="s">
        <v>1</v>
      </c>
      <c r="AD1" s="211" t="s">
        <v>194</v>
      </c>
      <c r="AE1" s="212"/>
      <c r="AF1" s="212"/>
      <c r="AG1" s="212"/>
      <c r="AH1" s="212"/>
      <c r="AI1" s="212"/>
      <c r="AN1" s="60"/>
      <c r="AV1" s="62"/>
      <c r="AW1" s="59" t="s">
        <v>2</v>
      </c>
      <c r="AY1" s="212"/>
      <c r="AZ1" s="212"/>
      <c r="BA1" s="212"/>
      <c r="BB1" s="212"/>
      <c r="BC1" s="212"/>
      <c r="BD1" s="212"/>
      <c r="BI1" s="60"/>
      <c r="BQ1" s="61"/>
      <c r="BR1" s="63"/>
      <c r="BS1" s="63"/>
      <c r="BT1" s="63"/>
      <c r="BU1" s="63"/>
      <c r="BV1" s="64">
        <f ca="1">NOW()</f>
        <v>41974.813944907408</v>
      </c>
      <c r="BW1" s="65"/>
      <c r="BX1" s="66"/>
      <c r="BY1" s="66"/>
      <c r="BZ1" s="66"/>
      <c r="CA1" s="66"/>
      <c r="CB1" s="66"/>
      <c r="CC1" s="66"/>
      <c r="CD1" s="64">
        <f ca="1">NOW()</f>
        <v>41974.813944907408</v>
      </c>
      <c r="CE1" s="67"/>
      <c r="CF1" s="64"/>
      <c r="CG1" s="64"/>
      <c r="CH1" s="64"/>
      <c r="CI1" s="64">
        <f ca="1">NOW()</f>
        <v>41974.813944907408</v>
      </c>
    </row>
    <row r="2" spans="1:87">
      <c r="A2" s="9" t="s">
        <v>44</v>
      </c>
      <c r="R2" s="60"/>
      <c r="AA2" s="61"/>
      <c r="AN2" s="60"/>
      <c r="AV2" s="62"/>
      <c r="BI2" s="60"/>
      <c r="BQ2" s="61"/>
      <c r="BR2" s="63"/>
      <c r="BS2" s="63"/>
      <c r="BT2" s="63"/>
      <c r="BU2" s="63"/>
      <c r="BV2" s="69">
        <f ca="1">NOW()</f>
        <v>41974.813944907408</v>
      </c>
      <c r="BW2" s="65"/>
      <c r="BX2" s="66"/>
      <c r="BY2" s="66"/>
      <c r="BZ2" s="66"/>
      <c r="CA2" s="66"/>
      <c r="CB2" s="66"/>
      <c r="CC2" s="66"/>
      <c r="CD2" s="69">
        <f ca="1">NOW()</f>
        <v>41974.813944907408</v>
      </c>
      <c r="CE2" s="70"/>
      <c r="CF2" s="69"/>
      <c r="CG2" s="69"/>
      <c r="CH2" s="69"/>
      <c r="CI2" s="69">
        <f ca="1">NOW()</f>
        <v>41974.813944907408</v>
      </c>
    </row>
    <row r="3" spans="1:87">
      <c r="A3" t="s">
        <v>167</v>
      </c>
      <c r="F3" s="209" t="s">
        <v>3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60"/>
      <c r="S3" s="209" t="s">
        <v>4</v>
      </c>
      <c r="T3" s="209"/>
      <c r="U3" s="209"/>
      <c r="V3" s="209"/>
      <c r="W3" s="209"/>
      <c r="X3" s="209"/>
      <c r="AA3" s="61"/>
      <c r="AB3" s="209" t="s">
        <v>3</v>
      </c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60"/>
      <c r="AO3" s="209" t="s">
        <v>4</v>
      </c>
      <c r="AP3" s="209"/>
      <c r="AQ3" s="209"/>
      <c r="AR3" s="209"/>
      <c r="AS3" s="209"/>
      <c r="AT3" s="209"/>
      <c r="AV3" s="62"/>
      <c r="AW3" s="209" t="s">
        <v>3</v>
      </c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60"/>
      <c r="BJ3" s="209" t="s">
        <v>4</v>
      </c>
      <c r="BK3" s="209"/>
      <c r="BL3" s="209"/>
      <c r="BM3" s="209"/>
      <c r="BN3" s="209"/>
      <c r="BO3" s="209"/>
      <c r="BQ3" s="61"/>
      <c r="BR3" s="63"/>
      <c r="BS3" s="71" t="s">
        <v>5</v>
      </c>
      <c r="BT3" s="63"/>
      <c r="BU3" s="63"/>
      <c r="BW3" s="65"/>
      <c r="BX3" s="66"/>
      <c r="BY3" s="72" t="s">
        <v>6</v>
      </c>
      <c r="BZ3" s="73"/>
      <c r="CA3" s="73"/>
      <c r="CB3" s="73"/>
      <c r="CC3" s="73"/>
      <c r="CD3" s="66"/>
      <c r="CE3" s="74"/>
      <c r="CF3" s="66"/>
      <c r="CG3" s="66"/>
      <c r="CH3" s="66"/>
      <c r="CI3" s="66"/>
    </row>
    <row r="4" spans="1:87">
      <c r="O4" s="73" t="s">
        <v>7</v>
      </c>
      <c r="P4" s="73" t="s">
        <v>8</v>
      </c>
      <c r="R4" s="75"/>
      <c r="Y4" s="73" t="s">
        <v>9</v>
      </c>
      <c r="Z4" s="73"/>
      <c r="AA4" s="61"/>
      <c r="AK4" s="73" t="s">
        <v>7</v>
      </c>
      <c r="AL4" s="59" t="s">
        <v>8</v>
      </c>
      <c r="AN4" s="75"/>
      <c r="AU4" s="73" t="s">
        <v>9</v>
      </c>
      <c r="AV4" s="76"/>
      <c r="BF4" s="73" t="s">
        <v>7</v>
      </c>
      <c r="BG4" s="59" t="s">
        <v>8</v>
      </c>
      <c r="BI4" s="75"/>
      <c r="BP4" s="73" t="s">
        <v>9</v>
      </c>
      <c r="BQ4" s="76"/>
      <c r="BR4" s="63"/>
      <c r="BS4" s="77" t="s">
        <v>10</v>
      </c>
      <c r="BT4" s="63"/>
      <c r="BU4" s="63"/>
      <c r="BW4" s="65"/>
      <c r="BX4" s="73"/>
      <c r="BY4" s="73" t="s">
        <v>10</v>
      </c>
      <c r="BZ4" s="73"/>
      <c r="CA4" s="73"/>
      <c r="CB4" s="73" t="s">
        <v>11</v>
      </c>
      <c r="CC4" s="73"/>
      <c r="CD4" s="66"/>
      <c r="CE4" s="74"/>
      <c r="CF4" s="210" t="s">
        <v>12</v>
      </c>
      <c r="CG4" s="210"/>
      <c r="CH4" s="210"/>
      <c r="CI4" s="210"/>
    </row>
    <row r="5" spans="1:87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157</v>
      </c>
      <c r="H5" s="73" t="s">
        <v>158</v>
      </c>
      <c r="I5" s="73" t="s">
        <v>159</v>
      </c>
      <c r="J5" s="73" t="s">
        <v>160</v>
      </c>
      <c r="K5" s="73" t="s">
        <v>161</v>
      </c>
      <c r="L5" s="73" t="s">
        <v>162</v>
      </c>
      <c r="M5" s="73" t="s">
        <v>163</v>
      </c>
      <c r="N5" s="73" t="s">
        <v>25</v>
      </c>
      <c r="O5" s="73" t="s">
        <v>26</v>
      </c>
      <c r="P5" s="73" t="s">
        <v>27</v>
      </c>
      <c r="Q5" s="73" t="s">
        <v>28</v>
      </c>
      <c r="R5" s="75"/>
      <c r="S5" s="73" t="s">
        <v>29</v>
      </c>
      <c r="T5" s="73" t="s">
        <v>164</v>
      </c>
      <c r="U5" s="73" t="s">
        <v>165</v>
      </c>
      <c r="V5" s="73" t="s">
        <v>166</v>
      </c>
      <c r="W5" s="73" t="s">
        <v>8</v>
      </c>
      <c r="X5" s="73" t="s">
        <v>25</v>
      </c>
      <c r="Y5" s="73" t="s">
        <v>32</v>
      </c>
      <c r="Z5" s="73" t="s">
        <v>33</v>
      </c>
      <c r="AA5" s="76"/>
      <c r="AB5" s="73" t="s">
        <v>17</v>
      </c>
      <c r="AC5" s="73" t="s">
        <v>157</v>
      </c>
      <c r="AD5" s="73" t="s">
        <v>158</v>
      </c>
      <c r="AE5" s="73" t="s">
        <v>159</v>
      </c>
      <c r="AF5" s="73" t="s">
        <v>160</v>
      </c>
      <c r="AG5" s="73" t="s">
        <v>161</v>
      </c>
      <c r="AH5" s="73" t="s">
        <v>162</v>
      </c>
      <c r="AI5" s="73" t="s">
        <v>163</v>
      </c>
      <c r="AJ5" s="73" t="s">
        <v>25</v>
      </c>
      <c r="AK5" s="73" t="s">
        <v>26</v>
      </c>
      <c r="AL5" s="73" t="s">
        <v>27</v>
      </c>
      <c r="AM5" s="73" t="s">
        <v>28</v>
      </c>
      <c r="AN5" s="75"/>
      <c r="AO5" s="73" t="s">
        <v>29</v>
      </c>
      <c r="AP5" s="73" t="s">
        <v>164</v>
      </c>
      <c r="AQ5" s="73" t="s">
        <v>165</v>
      </c>
      <c r="AR5" s="73" t="s">
        <v>166</v>
      </c>
      <c r="AS5" s="73" t="s">
        <v>8</v>
      </c>
      <c r="AT5" s="73" t="s">
        <v>25</v>
      </c>
      <c r="AU5" s="73" t="s">
        <v>32</v>
      </c>
      <c r="AV5" s="76"/>
      <c r="AW5" s="73" t="s">
        <v>17</v>
      </c>
      <c r="AX5" s="73" t="s">
        <v>157</v>
      </c>
      <c r="AY5" s="73" t="s">
        <v>158</v>
      </c>
      <c r="AZ5" s="73" t="s">
        <v>159</v>
      </c>
      <c r="BA5" s="73" t="s">
        <v>160</v>
      </c>
      <c r="BB5" s="73" t="s">
        <v>161</v>
      </c>
      <c r="BC5" s="73" t="s">
        <v>162</v>
      </c>
      <c r="BD5" s="73" t="s">
        <v>163</v>
      </c>
      <c r="BE5" s="73" t="s">
        <v>25</v>
      </c>
      <c r="BF5" s="73" t="s">
        <v>26</v>
      </c>
      <c r="BG5" s="73" t="s">
        <v>27</v>
      </c>
      <c r="BH5" s="73" t="s">
        <v>28</v>
      </c>
      <c r="BI5" s="75"/>
      <c r="BJ5" s="73" t="s">
        <v>29</v>
      </c>
      <c r="BK5" s="73" t="s">
        <v>164</v>
      </c>
      <c r="BL5" s="73" t="s">
        <v>165</v>
      </c>
      <c r="BM5" s="73" t="s">
        <v>166</v>
      </c>
      <c r="BN5" s="73" t="s">
        <v>8</v>
      </c>
      <c r="BO5" s="73" t="s">
        <v>25</v>
      </c>
      <c r="BP5" s="73" t="s">
        <v>32</v>
      </c>
      <c r="BQ5" s="76"/>
      <c r="BR5" s="77" t="s">
        <v>34</v>
      </c>
      <c r="BS5" s="77" t="s">
        <v>35</v>
      </c>
      <c r="BT5" s="77" t="s">
        <v>36</v>
      </c>
      <c r="BU5" s="77" t="s">
        <v>28</v>
      </c>
      <c r="BV5" s="73" t="s">
        <v>37</v>
      </c>
      <c r="BW5" s="78"/>
      <c r="BX5" s="73" t="s">
        <v>34</v>
      </c>
      <c r="BY5" s="73" t="s">
        <v>35</v>
      </c>
      <c r="BZ5" s="73" t="s">
        <v>36</v>
      </c>
      <c r="CA5" s="79" t="s">
        <v>38</v>
      </c>
      <c r="CB5" s="73" t="s">
        <v>39</v>
      </c>
      <c r="CC5" s="79" t="s">
        <v>28</v>
      </c>
      <c r="CD5" s="73" t="s">
        <v>37</v>
      </c>
      <c r="CE5" s="78"/>
      <c r="CF5" s="79" t="s">
        <v>5</v>
      </c>
      <c r="CG5" s="79" t="s">
        <v>40</v>
      </c>
      <c r="CH5" s="79" t="s">
        <v>28</v>
      </c>
      <c r="CI5" s="73" t="s">
        <v>37</v>
      </c>
    </row>
    <row r="6" spans="1:87">
      <c r="R6" s="60"/>
      <c r="AA6" s="61"/>
      <c r="AN6" s="60"/>
      <c r="AV6" s="62"/>
      <c r="BI6" s="60"/>
      <c r="BQ6" s="61"/>
      <c r="BW6" s="65"/>
      <c r="CE6" s="65"/>
    </row>
    <row r="7" spans="1:87">
      <c r="B7" s="93" t="s">
        <v>168</v>
      </c>
      <c r="C7" s="60"/>
      <c r="D7" s="60"/>
      <c r="E7" s="60"/>
      <c r="F7" s="80"/>
      <c r="G7" s="80"/>
      <c r="H7" s="80"/>
      <c r="I7" s="80"/>
      <c r="J7" s="80"/>
      <c r="K7" s="80"/>
      <c r="L7" s="80"/>
      <c r="M7" s="80"/>
      <c r="N7" s="81">
        <f t="shared" ref="N7:N12" si="0">SUM(F7:M7)</f>
        <v>0</v>
      </c>
      <c r="O7" s="82"/>
      <c r="P7" s="82"/>
      <c r="Q7" s="82"/>
      <c r="R7" s="60"/>
      <c r="S7" s="83"/>
      <c r="T7" s="83"/>
      <c r="U7" s="83"/>
      <c r="V7" s="83"/>
      <c r="W7" s="83"/>
      <c r="X7" s="84"/>
      <c r="Y7" s="84"/>
      <c r="Z7" s="84"/>
      <c r="AA7" s="61"/>
      <c r="AB7" s="80"/>
      <c r="AC7" s="80"/>
      <c r="AD7" s="80"/>
      <c r="AE7" s="80"/>
      <c r="AF7" s="80"/>
      <c r="AG7" s="80"/>
      <c r="AH7" s="80"/>
      <c r="AI7" s="80"/>
      <c r="AJ7" s="81">
        <f t="shared" ref="AJ7:AJ12" si="1">SUM(AB7:AI7)</f>
        <v>0</v>
      </c>
      <c r="AK7" s="82"/>
      <c r="AL7" s="82"/>
      <c r="AM7" s="82"/>
      <c r="AN7" s="60"/>
      <c r="AO7" s="83"/>
      <c r="AP7" s="83"/>
      <c r="AQ7" s="83"/>
      <c r="AR7" s="83"/>
      <c r="AS7" s="83"/>
      <c r="AT7" s="84"/>
      <c r="AU7" s="84"/>
      <c r="AV7" s="85"/>
      <c r="AW7" s="80"/>
      <c r="AX7" s="80"/>
      <c r="AY7" s="80"/>
      <c r="AZ7" s="80"/>
      <c r="BA7" s="80"/>
      <c r="BB7" s="80"/>
      <c r="BC7" s="80"/>
      <c r="BD7" s="80"/>
      <c r="BE7" s="81">
        <f t="shared" ref="BE7:BE12" si="2">SUM(AW7:BD7)</f>
        <v>0</v>
      </c>
      <c r="BF7" s="82"/>
      <c r="BG7" s="82"/>
      <c r="BH7" s="82"/>
      <c r="BI7" s="60"/>
      <c r="BJ7" s="83"/>
      <c r="BK7" s="83"/>
      <c r="BL7" s="83"/>
      <c r="BM7" s="83"/>
      <c r="BN7" s="83"/>
      <c r="BO7" s="84"/>
      <c r="BP7" s="84"/>
      <c r="BQ7" s="86"/>
      <c r="BR7" s="84"/>
      <c r="BS7" s="84"/>
      <c r="BT7" s="84"/>
      <c r="BU7" s="84"/>
      <c r="BV7" s="84"/>
      <c r="BW7" s="87"/>
      <c r="BX7" s="88"/>
      <c r="BY7" s="88"/>
      <c r="BZ7" s="88"/>
      <c r="CA7" s="88"/>
      <c r="CB7" s="88"/>
      <c r="CC7" s="88"/>
      <c r="CD7" s="88"/>
      <c r="CE7" s="65"/>
      <c r="CF7" s="88"/>
      <c r="CG7" s="88"/>
      <c r="CH7" s="88"/>
      <c r="CI7" s="88"/>
    </row>
    <row r="8" spans="1:87">
      <c r="B8" s="93" t="s">
        <v>169</v>
      </c>
      <c r="C8" s="60"/>
      <c r="D8" s="60"/>
      <c r="E8" s="60"/>
      <c r="F8" s="80"/>
      <c r="G8" s="80"/>
      <c r="H8" s="80"/>
      <c r="I8" s="80"/>
      <c r="J8" s="80"/>
      <c r="K8" s="80"/>
      <c r="L8" s="80"/>
      <c r="M8" s="80"/>
      <c r="N8" s="81">
        <f t="shared" si="0"/>
        <v>0</v>
      </c>
      <c r="O8" s="82"/>
      <c r="P8" s="82"/>
      <c r="Q8" s="82"/>
      <c r="R8" s="60"/>
      <c r="S8" s="60"/>
      <c r="T8" s="60"/>
      <c r="U8" s="60"/>
      <c r="V8" s="60"/>
      <c r="W8" s="60"/>
      <c r="X8" s="60"/>
      <c r="Y8" s="60"/>
      <c r="Z8" s="60"/>
      <c r="AA8" s="61"/>
      <c r="AB8" s="80"/>
      <c r="AC8" s="80"/>
      <c r="AD8" s="80"/>
      <c r="AE8" s="80"/>
      <c r="AF8" s="80"/>
      <c r="AG8" s="80"/>
      <c r="AH8" s="80"/>
      <c r="AI8" s="80"/>
      <c r="AJ8" s="81">
        <f t="shared" si="1"/>
        <v>0</v>
      </c>
      <c r="AK8" s="82"/>
      <c r="AL8" s="82"/>
      <c r="AM8" s="82"/>
      <c r="AN8" s="60"/>
      <c r="AO8" s="60"/>
      <c r="AP8" s="60"/>
      <c r="AQ8" s="60"/>
      <c r="AR8" s="60"/>
      <c r="AS8" s="60"/>
      <c r="AT8" s="60"/>
      <c r="AU8" s="60"/>
      <c r="AV8" s="62"/>
      <c r="AW8" s="80"/>
      <c r="AX8" s="80"/>
      <c r="AY8" s="80"/>
      <c r="AZ8" s="80"/>
      <c r="BA8" s="80"/>
      <c r="BB8" s="80"/>
      <c r="BC8" s="80"/>
      <c r="BD8" s="80"/>
      <c r="BE8" s="81">
        <f t="shared" si="2"/>
        <v>0</v>
      </c>
      <c r="BF8" s="82"/>
      <c r="BG8" s="82"/>
      <c r="BH8" s="82"/>
      <c r="BI8" s="60"/>
      <c r="BJ8" s="60"/>
      <c r="BK8" s="60"/>
      <c r="BL8" s="60"/>
      <c r="BM8" s="60"/>
      <c r="BN8" s="60"/>
      <c r="BO8" s="60"/>
      <c r="BP8" s="60"/>
      <c r="BQ8" s="61"/>
      <c r="BR8" s="60"/>
      <c r="BS8" s="60"/>
      <c r="BT8" s="60"/>
      <c r="BU8" s="60"/>
      <c r="BV8" s="60"/>
      <c r="BW8" s="65"/>
      <c r="BX8" s="88"/>
      <c r="BY8" s="88"/>
      <c r="BZ8" s="88"/>
      <c r="CA8" s="88"/>
      <c r="CB8" s="88"/>
      <c r="CC8" s="88"/>
      <c r="CD8" s="88"/>
      <c r="CE8" s="65"/>
      <c r="CF8" s="88"/>
      <c r="CG8" s="88"/>
      <c r="CH8" s="88"/>
      <c r="CI8" s="88"/>
    </row>
    <row r="9" spans="1:87">
      <c r="B9" s="93" t="s">
        <v>170</v>
      </c>
      <c r="C9" s="60"/>
      <c r="D9" s="60"/>
      <c r="E9" s="60"/>
      <c r="F9" s="80"/>
      <c r="G9" s="80"/>
      <c r="H9" s="80"/>
      <c r="I9" s="80"/>
      <c r="J9" s="80"/>
      <c r="K9" s="80"/>
      <c r="L9" s="80"/>
      <c r="M9" s="80"/>
      <c r="N9" s="81">
        <f t="shared" si="0"/>
        <v>0</v>
      </c>
      <c r="O9" s="82"/>
      <c r="P9" s="82"/>
      <c r="Q9" s="82"/>
      <c r="R9" s="60"/>
      <c r="S9" s="60"/>
      <c r="T9" s="60"/>
      <c r="U9" s="60"/>
      <c r="V9" s="60"/>
      <c r="W9" s="60"/>
      <c r="X9" s="60"/>
      <c r="Y9" s="60"/>
      <c r="Z9" s="60"/>
      <c r="AA9" s="61"/>
      <c r="AB9" s="80"/>
      <c r="AC9" s="80"/>
      <c r="AD9" s="80"/>
      <c r="AE9" s="80"/>
      <c r="AF9" s="80"/>
      <c r="AG9" s="80"/>
      <c r="AH9" s="80"/>
      <c r="AI9" s="80"/>
      <c r="AJ9" s="81">
        <f t="shared" si="1"/>
        <v>0</v>
      </c>
      <c r="AK9" s="82"/>
      <c r="AL9" s="82"/>
      <c r="AM9" s="82"/>
      <c r="AN9" s="60"/>
      <c r="AO9" s="60"/>
      <c r="AP9" s="60"/>
      <c r="AQ9" s="60"/>
      <c r="AR9" s="60"/>
      <c r="AS9" s="60"/>
      <c r="AT9" s="60"/>
      <c r="AU9" s="60"/>
      <c r="AV9" s="62"/>
      <c r="AW9" s="80"/>
      <c r="AX9" s="80"/>
      <c r="AY9" s="80"/>
      <c r="AZ9" s="80"/>
      <c r="BA9" s="80"/>
      <c r="BB9" s="80"/>
      <c r="BC9" s="80"/>
      <c r="BD9" s="80"/>
      <c r="BE9" s="81">
        <f t="shared" si="2"/>
        <v>0</v>
      </c>
      <c r="BF9" s="82"/>
      <c r="BG9" s="82"/>
      <c r="BH9" s="82"/>
      <c r="BI9" s="60"/>
      <c r="BJ9" s="60"/>
      <c r="BK9" s="60"/>
      <c r="BL9" s="60"/>
      <c r="BM9" s="60"/>
      <c r="BN9" s="88"/>
      <c r="BO9" s="60"/>
      <c r="BP9" s="60"/>
      <c r="BQ9" s="61"/>
      <c r="BR9" s="60"/>
      <c r="BS9" s="60"/>
      <c r="BT9" s="60"/>
      <c r="BU9" s="60"/>
      <c r="BV9" s="60"/>
      <c r="BW9" s="65"/>
      <c r="BX9" s="88"/>
      <c r="BY9" s="88"/>
      <c r="BZ9" s="88"/>
      <c r="CA9" s="88"/>
      <c r="CB9" s="88"/>
      <c r="CC9" s="88"/>
      <c r="CD9" s="88"/>
      <c r="CE9" s="65"/>
      <c r="CF9" s="88"/>
      <c r="CG9" s="88"/>
      <c r="CH9" s="88"/>
      <c r="CI9" s="88"/>
    </row>
    <row r="10" spans="1:87">
      <c r="B10" s="93" t="s">
        <v>171</v>
      </c>
      <c r="C10" s="60"/>
      <c r="D10" s="60"/>
      <c r="E10" s="60"/>
      <c r="F10" s="80"/>
      <c r="G10" s="80"/>
      <c r="H10" s="80"/>
      <c r="I10" s="80"/>
      <c r="J10" s="80"/>
      <c r="K10" s="80"/>
      <c r="L10" s="80"/>
      <c r="M10" s="80"/>
      <c r="N10" s="81">
        <f t="shared" si="0"/>
        <v>0</v>
      </c>
      <c r="O10" s="82"/>
      <c r="P10" s="82"/>
      <c r="Q10" s="82"/>
      <c r="R10" s="60"/>
      <c r="S10" s="60"/>
      <c r="T10" s="60"/>
      <c r="U10" s="60"/>
      <c r="V10" s="60"/>
      <c r="W10" s="60"/>
      <c r="X10" s="60"/>
      <c r="Y10" s="60"/>
      <c r="Z10" s="60"/>
      <c r="AA10" s="61"/>
      <c r="AB10" s="80"/>
      <c r="AC10" s="80"/>
      <c r="AD10" s="80"/>
      <c r="AE10" s="80"/>
      <c r="AF10" s="80"/>
      <c r="AG10" s="80"/>
      <c r="AH10" s="80"/>
      <c r="AI10" s="80"/>
      <c r="AJ10" s="81">
        <f t="shared" si="1"/>
        <v>0</v>
      </c>
      <c r="AK10" s="82"/>
      <c r="AL10" s="82"/>
      <c r="AM10" s="82"/>
      <c r="AN10" s="60"/>
      <c r="AO10" s="60"/>
      <c r="AP10" s="60"/>
      <c r="AQ10" s="60"/>
      <c r="AR10" s="60"/>
      <c r="AS10" s="60"/>
      <c r="AT10" s="60"/>
      <c r="AU10" s="60"/>
      <c r="AV10" s="62"/>
      <c r="AW10" s="80"/>
      <c r="AX10" s="80"/>
      <c r="AY10" s="80"/>
      <c r="AZ10" s="80"/>
      <c r="BA10" s="80"/>
      <c r="BB10" s="80"/>
      <c r="BC10" s="80"/>
      <c r="BD10" s="80"/>
      <c r="BE10" s="81">
        <f t="shared" si="2"/>
        <v>0</v>
      </c>
      <c r="BF10" s="82"/>
      <c r="BG10" s="82"/>
      <c r="BH10" s="82"/>
      <c r="BI10" s="60"/>
      <c r="BJ10" s="60"/>
      <c r="BK10" s="60"/>
      <c r="BL10" s="60"/>
      <c r="BM10" s="60"/>
      <c r="BN10" s="60"/>
      <c r="BO10" s="60"/>
      <c r="BP10" s="60"/>
      <c r="BQ10" s="61"/>
      <c r="BR10" s="60"/>
      <c r="BS10" s="60"/>
      <c r="BT10" s="60"/>
      <c r="BU10" s="60"/>
      <c r="BV10" s="60"/>
      <c r="BW10" s="65"/>
      <c r="BX10" s="88"/>
      <c r="BY10" s="88"/>
      <c r="BZ10" s="88"/>
      <c r="CA10" s="88"/>
      <c r="CB10" s="88"/>
      <c r="CC10" s="88"/>
      <c r="CD10" s="88"/>
      <c r="CE10" s="65"/>
      <c r="CF10" s="88"/>
      <c r="CG10" s="88"/>
      <c r="CH10" s="88"/>
      <c r="CI10" s="88"/>
    </row>
    <row r="11" spans="1:87">
      <c r="B11" s="93" t="s">
        <v>172</v>
      </c>
      <c r="C11" s="60"/>
      <c r="D11" s="60"/>
      <c r="E11" s="60"/>
      <c r="F11" s="80"/>
      <c r="G11" s="80"/>
      <c r="H11" s="80"/>
      <c r="I11" s="80"/>
      <c r="J11" s="80"/>
      <c r="K11" s="80"/>
      <c r="L11" s="80"/>
      <c r="M11" s="80"/>
      <c r="N11" s="81">
        <f t="shared" si="0"/>
        <v>0</v>
      </c>
      <c r="O11" s="82"/>
      <c r="P11" s="82"/>
      <c r="Q11" s="82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80"/>
      <c r="AC11" s="80"/>
      <c r="AD11" s="80"/>
      <c r="AE11" s="80"/>
      <c r="AF11" s="80"/>
      <c r="AG11" s="80"/>
      <c r="AH11" s="80"/>
      <c r="AI11" s="80"/>
      <c r="AJ11" s="81">
        <f t="shared" si="1"/>
        <v>0</v>
      </c>
      <c r="AK11" s="82"/>
      <c r="AL11" s="82"/>
      <c r="AM11" s="82"/>
      <c r="AN11" s="60"/>
      <c r="AO11" s="60"/>
      <c r="AP11" s="60"/>
      <c r="AQ11" s="60"/>
      <c r="AR11" s="60"/>
      <c r="AS11" s="60"/>
      <c r="AT11" s="60"/>
      <c r="AU11" s="60"/>
      <c r="AV11" s="62"/>
      <c r="AW11" s="80"/>
      <c r="AX11" s="80"/>
      <c r="AY11" s="80"/>
      <c r="AZ11" s="80"/>
      <c r="BA11" s="80"/>
      <c r="BB11" s="80"/>
      <c r="BC11" s="80"/>
      <c r="BD11" s="80"/>
      <c r="BE11" s="81">
        <f t="shared" si="2"/>
        <v>0</v>
      </c>
      <c r="BF11" s="82"/>
      <c r="BG11" s="82"/>
      <c r="BH11" s="82"/>
      <c r="BI11" s="60"/>
      <c r="BJ11" s="60"/>
      <c r="BK11" s="60"/>
      <c r="BL11" s="60"/>
      <c r="BM11" s="60"/>
      <c r="BN11" s="60"/>
      <c r="BO11" s="60"/>
      <c r="BP11" s="60"/>
      <c r="BQ11" s="61"/>
      <c r="BR11" s="60"/>
      <c r="BS11" s="60"/>
      <c r="BT11" s="60"/>
      <c r="BU11" s="60"/>
      <c r="BV11" s="60"/>
      <c r="BW11" s="65"/>
      <c r="BX11" s="88"/>
      <c r="BY11" s="88"/>
      <c r="BZ11" s="88"/>
      <c r="CA11" s="88"/>
      <c r="CB11" s="88"/>
      <c r="CC11" s="88"/>
      <c r="CD11" s="88"/>
      <c r="CE11" s="65"/>
      <c r="CF11" s="88"/>
      <c r="CG11" s="88"/>
      <c r="CH11" s="88"/>
      <c r="CI11" s="88"/>
    </row>
    <row r="12" spans="1:87">
      <c r="B12" s="93" t="s">
        <v>173</v>
      </c>
      <c r="C12" s="60"/>
      <c r="D12" s="60"/>
      <c r="E12" s="60"/>
      <c r="F12" s="80"/>
      <c r="G12" s="80"/>
      <c r="H12" s="80"/>
      <c r="I12" s="80"/>
      <c r="J12" s="80"/>
      <c r="K12" s="80"/>
      <c r="L12" s="80"/>
      <c r="M12" s="80"/>
      <c r="N12" s="81">
        <f t="shared" si="0"/>
        <v>0</v>
      </c>
      <c r="O12" s="82"/>
      <c r="P12" s="82"/>
      <c r="Q12" s="82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80"/>
      <c r="AC12" s="80"/>
      <c r="AD12" s="80"/>
      <c r="AE12" s="80"/>
      <c r="AF12" s="80"/>
      <c r="AG12" s="80"/>
      <c r="AH12" s="80"/>
      <c r="AI12" s="80"/>
      <c r="AJ12" s="81">
        <f t="shared" si="1"/>
        <v>0</v>
      </c>
      <c r="AK12" s="82"/>
      <c r="AL12" s="82"/>
      <c r="AM12" s="82"/>
      <c r="AN12" s="60"/>
      <c r="AO12" s="60"/>
      <c r="AP12" s="60"/>
      <c r="AQ12" s="60"/>
      <c r="AR12" s="60"/>
      <c r="AS12" s="60"/>
      <c r="AT12" s="60"/>
      <c r="AU12" s="60"/>
      <c r="AV12" s="62"/>
      <c r="AW12" s="80"/>
      <c r="AX12" s="80"/>
      <c r="AY12" s="80"/>
      <c r="AZ12" s="80"/>
      <c r="BA12" s="80"/>
      <c r="BB12" s="80"/>
      <c r="BC12" s="80"/>
      <c r="BD12" s="80"/>
      <c r="BE12" s="81">
        <f t="shared" si="2"/>
        <v>0</v>
      </c>
      <c r="BF12" s="82"/>
      <c r="BG12" s="82"/>
      <c r="BH12" s="82"/>
      <c r="BI12" s="60"/>
      <c r="BJ12" s="60"/>
      <c r="BK12" s="60"/>
      <c r="BL12" s="60"/>
      <c r="BM12" s="60"/>
      <c r="BN12" s="60"/>
      <c r="BO12" s="60"/>
      <c r="BP12" s="60"/>
      <c r="BQ12" s="61"/>
      <c r="BR12" s="60"/>
      <c r="BS12" s="60"/>
      <c r="BT12" s="60"/>
      <c r="BU12" s="60"/>
      <c r="BV12" s="60"/>
      <c r="BW12" s="65"/>
      <c r="BX12" s="88"/>
      <c r="BY12" s="88"/>
      <c r="BZ12" s="88"/>
      <c r="CA12" s="88"/>
      <c r="CB12" s="88"/>
      <c r="CC12" s="88"/>
      <c r="CD12" s="88"/>
      <c r="CE12" s="65"/>
      <c r="CF12" s="88"/>
      <c r="CG12" s="88"/>
      <c r="CH12" s="88"/>
      <c r="CI12" s="88"/>
    </row>
    <row r="13" spans="1:87">
      <c r="A13" s="89"/>
      <c r="B13" s="93" t="s">
        <v>174</v>
      </c>
      <c r="C13" s="95" t="s">
        <v>175</v>
      </c>
      <c r="D13" s="95" t="s">
        <v>176</v>
      </c>
      <c r="E13" s="95" t="s">
        <v>177</v>
      </c>
      <c r="F13" s="60"/>
      <c r="G13" s="60"/>
      <c r="H13" s="60"/>
      <c r="I13" s="60"/>
      <c r="J13" s="60"/>
      <c r="K13" s="60" t="s">
        <v>42</v>
      </c>
      <c r="L13" s="60"/>
      <c r="M13" s="60"/>
      <c r="N13" s="90">
        <f>SUM(N7:N12)</f>
        <v>0</v>
      </c>
      <c r="O13" s="90">
        <f>(N13/6)/8</f>
        <v>0</v>
      </c>
      <c r="P13" s="80"/>
      <c r="Q13" s="90">
        <f>(O13*0.75)+(P13*0.25)</f>
        <v>0</v>
      </c>
      <c r="R13" s="60"/>
      <c r="S13" s="80">
        <v>6.3</v>
      </c>
      <c r="T13" s="80"/>
      <c r="U13" s="80"/>
      <c r="V13" s="96">
        <v>7.2</v>
      </c>
      <c r="W13" s="80">
        <v>6.5</v>
      </c>
      <c r="X13" s="90">
        <f>(S13*0.25)+(V13*0.5)+(W13*0.25)</f>
        <v>6.8</v>
      </c>
      <c r="Y13" s="90"/>
      <c r="Z13" s="91">
        <v>0</v>
      </c>
      <c r="AA13" s="61"/>
      <c r="AB13" s="60"/>
      <c r="AC13" s="60"/>
      <c r="AD13" s="60"/>
      <c r="AE13" s="60"/>
      <c r="AF13" s="60"/>
      <c r="AG13" s="60" t="s">
        <v>42</v>
      </c>
      <c r="AH13" s="60"/>
      <c r="AI13" s="60"/>
      <c r="AJ13" s="90">
        <f>SUM(AJ7:AJ12)</f>
        <v>0</v>
      </c>
      <c r="AK13" s="90">
        <f>(AJ13/6)/8</f>
        <v>0</v>
      </c>
      <c r="AL13" s="80"/>
      <c r="AM13" s="90">
        <f>(AK13*0.75)+(AL13*0.25)</f>
        <v>0</v>
      </c>
      <c r="AN13" s="60"/>
      <c r="AO13" s="80">
        <v>6.2</v>
      </c>
      <c r="AP13" s="80"/>
      <c r="AQ13" s="80"/>
      <c r="AR13" s="96">
        <v>7.8</v>
      </c>
      <c r="AS13" s="80">
        <v>6.8</v>
      </c>
      <c r="AT13" s="90">
        <f>(AO13*0.25)+(AR13*0.5)+(AS13*0.25)</f>
        <v>7.15</v>
      </c>
      <c r="AU13" s="90"/>
      <c r="AV13" s="62"/>
      <c r="AW13" s="60"/>
      <c r="AX13" s="60"/>
      <c r="AY13" s="60"/>
      <c r="AZ13" s="60"/>
      <c r="BA13" s="60"/>
      <c r="BB13" s="60" t="s">
        <v>42</v>
      </c>
      <c r="BC13" s="60"/>
      <c r="BD13" s="60"/>
      <c r="BE13" s="90">
        <f>SUM(BE7:BE12)</f>
        <v>0</v>
      </c>
      <c r="BF13" s="90">
        <f>(BE13/6)/8</f>
        <v>0</v>
      </c>
      <c r="BG13" s="80"/>
      <c r="BH13" s="90">
        <f>(BF13*0.75)+(BG13*0.25)</f>
        <v>0</v>
      </c>
      <c r="BI13" s="60"/>
      <c r="BJ13" s="80"/>
      <c r="BK13" s="80"/>
      <c r="BL13" s="80"/>
      <c r="BM13" s="96">
        <f>(BK13*0.3)+(BL13*0.7)</f>
        <v>0</v>
      </c>
      <c r="BN13" s="80"/>
      <c r="BO13" s="90">
        <f>(BJ13*0.25)+(BM13*0.5)+(BN13*0.25)</f>
        <v>0</v>
      </c>
      <c r="BP13" s="90">
        <f>(BH13+BO13)/2</f>
        <v>0</v>
      </c>
      <c r="BQ13" s="86"/>
      <c r="BR13" s="90">
        <f>Q13</f>
        <v>0</v>
      </c>
      <c r="BS13" s="90">
        <f>AM13</f>
        <v>0</v>
      </c>
      <c r="BT13" s="90">
        <f>BH13</f>
        <v>0</v>
      </c>
      <c r="BU13" s="90">
        <f>AVERAGE(BR13:BT13)</f>
        <v>0</v>
      </c>
      <c r="BV13" s="90"/>
      <c r="BW13" s="87"/>
      <c r="BX13" s="90">
        <f>X13</f>
        <v>6.8</v>
      </c>
      <c r="BY13" s="90">
        <f>AT13</f>
        <v>7.15</v>
      </c>
      <c r="BZ13" s="90"/>
      <c r="CA13" s="90">
        <f>AVERAGE(BX13:BZ13)</f>
        <v>6.9749999999999996</v>
      </c>
      <c r="CB13" s="90">
        <f>Z13</f>
        <v>0</v>
      </c>
      <c r="CC13" s="90">
        <f>CA13-CB13</f>
        <v>6.9749999999999996</v>
      </c>
      <c r="CD13" s="59">
        <v>1</v>
      </c>
      <c r="CF13" s="90">
        <f>BU13</f>
        <v>0</v>
      </c>
      <c r="CG13" s="90">
        <f>CC13</f>
        <v>6.9749999999999996</v>
      </c>
      <c r="CH13" s="90">
        <f>AVERAGE(CF13,CG13)</f>
        <v>3.4874999999999998</v>
      </c>
    </row>
    <row r="14" spans="1:87"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</row>
    <row r="19" spans="2:2">
      <c r="B19" s="92"/>
    </row>
  </sheetData>
  <mergeCells count="10">
    <mergeCell ref="BJ3:BO3"/>
    <mergeCell ref="CF4:CI4"/>
    <mergeCell ref="H1:M1"/>
    <mergeCell ref="AD1:AI1"/>
    <mergeCell ref="AY1:BD1"/>
    <mergeCell ref="F3:Q3"/>
    <mergeCell ref="S3:X3"/>
    <mergeCell ref="AB3:AM3"/>
    <mergeCell ref="AO3:AT3"/>
    <mergeCell ref="AW3:BH3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K14"/>
  <sheetViews>
    <sheetView workbookViewId="0"/>
  </sheetViews>
  <sheetFormatPr baseColWidth="10" defaultColWidth="8.83203125" defaultRowHeight="12" x14ac:dyDescent="0"/>
  <cols>
    <col min="1" max="1" width="5.5" style="166" customWidth="1"/>
    <col min="2" max="2" width="21.33203125" style="166" customWidth="1"/>
    <col min="3" max="3" width="13.1640625" style="166" customWidth="1"/>
    <col min="4" max="4" width="14" style="166" customWidth="1"/>
    <col min="5" max="5" width="14.83203125" style="166" customWidth="1"/>
    <col min="6" max="11" width="5.6640625" style="166" customWidth="1"/>
    <col min="12" max="12" width="6.6640625" style="166" customWidth="1"/>
    <col min="13" max="13" width="5.6640625" style="166" customWidth="1"/>
    <col min="14" max="14" width="3.1640625" style="166" customWidth="1"/>
    <col min="15" max="20" width="5.6640625" style="166" customWidth="1"/>
    <col min="21" max="21" width="6.6640625" style="166" customWidth="1"/>
    <col min="22" max="22" width="3.1640625" style="166" customWidth="1"/>
    <col min="23" max="28" width="5.6640625" style="166" customWidth="1"/>
    <col min="29" max="29" width="6.6640625" style="166" customWidth="1"/>
    <col min="30" max="30" width="3.1640625" style="166" customWidth="1"/>
    <col min="31" max="36" width="6.6640625" style="166" customWidth="1"/>
    <col min="37" max="37" width="11.5" style="166" customWidth="1"/>
    <col min="38" max="16384" width="8.83203125" style="166"/>
  </cols>
  <sheetData>
    <row r="1" spans="1:37">
      <c r="A1" t="s">
        <v>43</v>
      </c>
      <c r="F1" s="166" t="s">
        <v>0</v>
      </c>
      <c r="K1" s="220"/>
      <c r="L1" s="220"/>
      <c r="M1" s="167"/>
      <c r="N1" s="168"/>
      <c r="O1" s="166" t="s">
        <v>1</v>
      </c>
      <c r="T1" s="220"/>
      <c r="U1" s="220"/>
      <c r="V1" s="169"/>
      <c r="W1" s="166" t="s">
        <v>2</v>
      </c>
      <c r="AB1" s="220"/>
      <c r="AC1" s="220"/>
      <c r="AD1" s="168"/>
      <c r="AK1" s="170">
        <f ca="1">NOW()</f>
        <v>41974.813944907408</v>
      </c>
    </row>
    <row r="2" spans="1:37">
      <c r="A2" s="9" t="s">
        <v>44</v>
      </c>
      <c r="N2" s="168"/>
      <c r="V2" s="169"/>
      <c r="AD2" s="168"/>
      <c r="AK2" s="171">
        <f ca="1">NOW()</f>
        <v>41974.813944907408</v>
      </c>
    </row>
    <row r="3" spans="1:37">
      <c r="A3" t="s">
        <v>291</v>
      </c>
      <c r="N3" s="168"/>
      <c r="V3" s="169"/>
      <c r="AD3" s="168"/>
    </row>
    <row r="4" spans="1:37">
      <c r="F4" s="172"/>
      <c r="G4" s="172"/>
      <c r="H4" s="172"/>
      <c r="I4" s="172"/>
      <c r="J4" s="172"/>
      <c r="K4" s="172"/>
      <c r="L4" s="172" t="s">
        <v>9</v>
      </c>
      <c r="M4" s="172"/>
      <c r="N4" s="168"/>
      <c r="O4" s="172"/>
      <c r="P4" s="172"/>
      <c r="Q4" s="172"/>
      <c r="R4" s="172"/>
      <c r="S4" s="172"/>
      <c r="T4" s="172"/>
      <c r="U4" s="172" t="s">
        <v>9</v>
      </c>
      <c r="V4" s="168"/>
      <c r="W4" s="172"/>
      <c r="X4" s="172"/>
      <c r="Y4" s="172"/>
      <c r="Z4" s="172"/>
      <c r="AA4" s="172"/>
      <c r="AB4" s="172"/>
      <c r="AC4" s="172" t="s">
        <v>9</v>
      </c>
      <c r="AD4" s="168"/>
      <c r="AE4" s="221" t="s">
        <v>10</v>
      </c>
      <c r="AF4" s="221"/>
      <c r="AG4" s="221"/>
      <c r="AH4" s="172" t="s">
        <v>127</v>
      </c>
      <c r="AI4" s="172" t="s">
        <v>11</v>
      </c>
      <c r="AJ4" s="172" t="s">
        <v>9</v>
      </c>
    </row>
    <row r="5" spans="1:37" s="172" customFormat="1">
      <c r="A5" s="172" t="s">
        <v>13</v>
      </c>
      <c r="B5" s="172" t="s">
        <v>14</v>
      </c>
      <c r="C5" s="172" t="s">
        <v>8</v>
      </c>
      <c r="D5" s="172" t="s">
        <v>15</v>
      </c>
      <c r="E5" s="172" t="s">
        <v>16</v>
      </c>
      <c r="F5" s="172" t="s">
        <v>29</v>
      </c>
      <c r="G5" s="172" t="s">
        <v>164</v>
      </c>
      <c r="H5" s="172" t="s">
        <v>289</v>
      </c>
      <c r="I5" s="172" t="s">
        <v>290</v>
      </c>
      <c r="J5" s="172" t="s">
        <v>8</v>
      </c>
      <c r="K5" s="172" t="s">
        <v>28</v>
      </c>
      <c r="L5" s="172" t="s">
        <v>32</v>
      </c>
      <c r="M5" s="172" t="s">
        <v>33</v>
      </c>
      <c r="N5" s="173"/>
      <c r="O5" s="172" t="s">
        <v>29</v>
      </c>
      <c r="P5" s="172" t="s">
        <v>164</v>
      </c>
      <c r="Q5" s="172" t="s">
        <v>289</v>
      </c>
      <c r="R5" s="172" t="s">
        <v>290</v>
      </c>
      <c r="S5" s="172" t="s">
        <v>8</v>
      </c>
      <c r="T5" s="172" t="s">
        <v>28</v>
      </c>
      <c r="U5" s="172" t="s">
        <v>32</v>
      </c>
      <c r="V5" s="173"/>
      <c r="W5" s="172" t="s">
        <v>29</v>
      </c>
      <c r="X5" s="172" t="s">
        <v>164</v>
      </c>
      <c r="Y5" s="172" t="s">
        <v>289</v>
      </c>
      <c r="Z5" s="172" t="s">
        <v>290</v>
      </c>
      <c r="AA5" s="172" t="s">
        <v>8</v>
      </c>
      <c r="AB5" s="172" t="s">
        <v>28</v>
      </c>
      <c r="AC5" s="172" t="s">
        <v>32</v>
      </c>
      <c r="AD5" s="173"/>
      <c r="AE5" s="172" t="s">
        <v>34</v>
      </c>
      <c r="AF5" s="172" t="s">
        <v>35</v>
      </c>
      <c r="AG5" s="172" t="s">
        <v>36</v>
      </c>
      <c r="AH5" s="172" t="s">
        <v>28</v>
      </c>
      <c r="AI5" s="172" t="s">
        <v>213</v>
      </c>
      <c r="AJ5" s="172" t="s">
        <v>32</v>
      </c>
      <c r="AK5" s="172" t="s">
        <v>129</v>
      </c>
    </row>
    <row r="6" spans="1:37">
      <c r="N6" s="168"/>
      <c r="V6" s="168"/>
      <c r="AD6" s="168"/>
    </row>
    <row r="7" spans="1:37">
      <c r="A7" s="160">
        <v>30</v>
      </c>
      <c r="B7" s="113" t="s">
        <v>55</v>
      </c>
      <c r="C7" s="174"/>
      <c r="D7" s="174"/>
      <c r="E7" s="174"/>
      <c r="F7" s="174"/>
      <c r="G7" s="175"/>
      <c r="H7" s="175"/>
      <c r="I7" s="175"/>
      <c r="J7" s="175"/>
      <c r="K7" s="176"/>
      <c r="L7" s="176"/>
      <c r="M7" s="176"/>
      <c r="N7" s="168"/>
      <c r="O7" s="174"/>
      <c r="P7" s="175"/>
      <c r="Q7" s="175"/>
      <c r="R7" s="175"/>
      <c r="S7" s="175"/>
      <c r="T7" s="176"/>
      <c r="U7" s="176"/>
      <c r="V7" s="168"/>
      <c r="W7" s="174"/>
      <c r="X7" s="175"/>
      <c r="Y7" s="175"/>
      <c r="Z7" s="175"/>
      <c r="AA7" s="175"/>
      <c r="AB7" s="176"/>
      <c r="AC7" s="176"/>
      <c r="AD7" s="168"/>
      <c r="AE7" s="176"/>
      <c r="AF7" s="176"/>
      <c r="AG7" s="176"/>
      <c r="AH7" s="176"/>
      <c r="AI7" s="176"/>
      <c r="AJ7" s="176"/>
      <c r="AK7" s="174"/>
    </row>
    <row r="8" spans="1:37">
      <c r="A8" s="163">
        <v>29</v>
      </c>
      <c r="B8" s="114" t="s">
        <v>58</v>
      </c>
      <c r="C8" s="104" t="s">
        <v>60</v>
      </c>
      <c r="D8" s="163" t="s">
        <v>61</v>
      </c>
      <c r="E8" s="104" t="s">
        <v>62</v>
      </c>
      <c r="F8" s="177"/>
      <c r="G8" s="177"/>
      <c r="H8" s="177"/>
      <c r="I8" s="178">
        <f>(G8*0.3)+(H8*0.7)</f>
        <v>0</v>
      </c>
      <c r="J8" s="177"/>
      <c r="K8" s="179">
        <f>(F8*0.25)+(I8*0.5)+(J8*0.25)</f>
        <v>0</v>
      </c>
      <c r="L8" s="179">
        <f>K8</f>
        <v>0</v>
      </c>
      <c r="M8" s="180"/>
      <c r="N8" s="168"/>
      <c r="O8" s="177"/>
      <c r="P8" s="177"/>
      <c r="Q8" s="177"/>
      <c r="R8" s="178">
        <f>(P8*0.3)+(Q8*0.7)</f>
        <v>0</v>
      </c>
      <c r="S8" s="177"/>
      <c r="T8" s="179">
        <f>(O8*0.25)+(R8*0.5)+(S8*0.25)</f>
        <v>0</v>
      </c>
      <c r="U8" s="179">
        <f>T8</f>
        <v>0</v>
      </c>
      <c r="V8" s="168"/>
      <c r="W8" s="177"/>
      <c r="X8" s="177"/>
      <c r="Y8" s="177"/>
      <c r="Z8" s="178">
        <f>(X8*0.3)+(Y8*0.7)</f>
        <v>0</v>
      </c>
      <c r="AA8" s="177"/>
      <c r="AB8" s="179">
        <f>(W8*0.25)+(Z8*0.5)+(AA8*0.25)</f>
        <v>0</v>
      </c>
      <c r="AC8" s="179">
        <f>AB8</f>
        <v>0</v>
      </c>
      <c r="AD8" s="168"/>
      <c r="AE8" s="179">
        <f>L8</f>
        <v>0</v>
      </c>
      <c r="AF8" s="179">
        <f>U8</f>
        <v>0</v>
      </c>
      <c r="AG8" s="179">
        <f>AC8</f>
        <v>0</v>
      </c>
      <c r="AH8" s="179">
        <f>AVERAGE(AE8:AG8)</f>
        <v>0</v>
      </c>
      <c r="AI8" s="179">
        <f>M8</f>
        <v>0</v>
      </c>
      <c r="AJ8" s="179">
        <f>AH8-AI8</f>
        <v>0</v>
      </c>
    </row>
    <row r="9" spans="1:37">
      <c r="A9" s="160">
        <v>78</v>
      </c>
      <c r="B9" s="113" t="s">
        <v>169</v>
      </c>
      <c r="C9" s="174"/>
      <c r="D9" s="174"/>
      <c r="E9" s="174"/>
      <c r="F9" s="174"/>
      <c r="G9" s="175"/>
      <c r="H9" s="175"/>
      <c r="I9" s="175"/>
      <c r="J9" s="175"/>
      <c r="K9" s="176"/>
      <c r="L9" s="176"/>
      <c r="M9" s="176"/>
      <c r="N9" s="168"/>
      <c r="O9" s="174"/>
      <c r="P9" s="175"/>
      <c r="Q9" s="175"/>
      <c r="R9" s="175"/>
      <c r="S9" s="175"/>
      <c r="T9" s="176"/>
      <c r="U9" s="176"/>
      <c r="V9" s="168"/>
      <c r="W9" s="174"/>
      <c r="X9" s="175"/>
      <c r="Y9" s="175"/>
      <c r="Z9" s="175"/>
      <c r="AA9" s="175"/>
      <c r="AB9" s="176"/>
      <c r="AC9" s="176"/>
      <c r="AD9" s="168"/>
      <c r="AE9" s="176"/>
      <c r="AF9" s="176"/>
      <c r="AG9" s="176"/>
      <c r="AH9" s="176"/>
      <c r="AI9" s="176"/>
      <c r="AJ9" s="176"/>
      <c r="AK9" s="174"/>
    </row>
    <row r="10" spans="1:37">
      <c r="A10" s="163">
        <v>84</v>
      </c>
      <c r="B10" s="114" t="s">
        <v>170</v>
      </c>
      <c r="C10" s="104" t="s">
        <v>175</v>
      </c>
      <c r="D10" s="163" t="s">
        <v>176</v>
      </c>
      <c r="E10" s="104" t="s">
        <v>143</v>
      </c>
      <c r="F10" s="177"/>
      <c r="G10" s="177"/>
      <c r="H10" s="177"/>
      <c r="I10" s="178">
        <f>(G10*0.3)+(H10*0.7)</f>
        <v>0</v>
      </c>
      <c r="J10" s="177"/>
      <c r="K10" s="179">
        <f>(F10*0.25)+(I10*0.5)+(J10*0.25)</f>
        <v>0</v>
      </c>
      <c r="L10" s="179">
        <f>K10</f>
        <v>0</v>
      </c>
      <c r="M10" s="180"/>
      <c r="N10" s="168"/>
      <c r="O10" s="177"/>
      <c r="P10" s="177"/>
      <c r="Q10" s="177"/>
      <c r="R10" s="178">
        <f>(P10*0.3)+(Q10*0.7)</f>
        <v>0</v>
      </c>
      <c r="S10" s="177"/>
      <c r="T10" s="179">
        <f>(O10*0.25)+(R10*0.5)+(S10*0.25)</f>
        <v>0</v>
      </c>
      <c r="U10" s="179">
        <f>T10</f>
        <v>0</v>
      </c>
      <c r="V10" s="168"/>
      <c r="W10" s="177"/>
      <c r="X10" s="177"/>
      <c r="Y10" s="177"/>
      <c r="Z10" s="178">
        <f>(X10*0.3)+(Y10*0.7)</f>
        <v>0</v>
      </c>
      <c r="AA10" s="177"/>
      <c r="AB10" s="179">
        <f>(W10*0.25)+(Z10*0.5)+(AA10*0.25)</f>
        <v>0</v>
      </c>
      <c r="AC10" s="179">
        <f>AB10</f>
        <v>0</v>
      </c>
      <c r="AD10" s="168"/>
      <c r="AE10" s="179">
        <f>L10</f>
        <v>0</v>
      </c>
      <c r="AF10" s="179">
        <f>U10</f>
        <v>0</v>
      </c>
      <c r="AG10" s="179">
        <f>AC10</f>
        <v>0</v>
      </c>
      <c r="AH10" s="179">
        <f>AVERAGE(AE10:AG10)</f>
        <v>0</v>
      </c>
      <c r="AI10" s="179">
        <f>M10</f>
        <v>0</v>
      </c>
      <c r="AJ10" s="179">
        <f>AH10-AI10</f>
        <v>0</v>
      </c>
    </row>
    <row r="14" spans="1:37">
      <c r="B14" s="181"/>
    </row>
  </sheetData>
  <mergeCells count="4">
    <mergeCell ref="K1:L1"/>
    <mergeCell ref="T1:U1"/>
    <mergeCell ref="AB1:AC1"/>
    <mergeCell ref="AE4:AG4"/>
  </mergeCells>
  <pageMargins left="0.75" right="0.75" top="1" bottom="1" header="0.5" footer="0.5"/>
  <pageSetup paperSize="9" scale="93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3.1640625" customWidth="1"/>
    <col min="4" max="4" width="14" customWidth="1"/>
    <col min="5" max="5" width="14.83203125" customWidth="1"/>
    <col min="6" max="7" width="5.6640625" customWidth="1"/>
    <col min="8" max="8" width="6.6640625" customWidth="1"/>
    <col min="9" max="9" width="5.6640625" customWidth="1"/>
    <col min="10" max="10" width="3.1640625" customWidth="1"/>
    <col min="11" max="12" width="5.6640625" customWidth="1"/>
    <col min="13" max="13" width="6.6640625" customWidth="1"/>
    <col min="14" max="14" width="3.1640625" customWidth="1"/>
    <col min="15" max="16" width="5.6640625" customWidth="1"/>
    <col min="17" max="17" width="6.6640625" customWidth="1"/>
    <col min="18" max="18" width="3.1640625" customWidth="1"/>
    <col min="19" max="21" width="6.6640625" customWidth="1"/>
    <col min="22" max="22" width="5.6640625" customWidth="1"/>
    <col min="23" max="24" width="6.6640625" customWidth="1"/>
    <col min="25" max="25" width="11.5" customWidth="1"/>
  </cols>
  <sheetData>
    <row r="1" spans="1:25">
      <c r="A1" t="s">
        <v>43</v>
      </c>
      <c r="F1" t="s">
        <v>0</v>
      </c>
      <c r="H1" s="165" t="s">
        <v>297</v>
      </c>
      <c r="I1" s="133"/>
      <c r="J1" s="2"/>
      <c r="K1" t="s">
        <v>1</v>
      </c>
      <c r="M1" s="165" t="s">
        <v>298</v>
      </c>
      <c r="N1" s="3"/>
      <c r="O1" t="s">
        <v>2</v>
      </c>
      <c r="Q1" s="133"/>
      <c r="R1" s="2"/>
      <c r="Y1" s="5">
        <f ca="1">NOW()</f>
        <v>41974.813944907408</v>
      </c>
    </row>
    <row r="2" spans="1:25">
      <c r="A2" s="9" t="s">
        <v>44</v>
      </c>
      <c r="J2" s="2"/>
      <c r="N2" s="3"/>
      <c r="R2" s="2"/>
      <c r="Y2" s="10">
        <f ca="1">NOW()</f>
        <v>41974.813944907408</v>
      </c>
    </row>
    <row r="3" spans="1:25">
      <c r="A3" t="s">
        <v>280</v>
      </c>
      <c r="J3" s="2"/>
      <c r="N3" s="3"/>
      <c r="R3" s="2"/>
    </row>
    <row r="4" spans="1:25">
      <c r="F4" s="132"/>
      <c r="G4" s="132"/>
      <c r="H4" s="132" t="s">
        <v>9</v>
      </c>
      <c r="I4" s="132"/>
      <c r="J4" s="2"/>
      <c r="K4" s="132"/>
      <c r="L4" s="132"/>
      <c r="M4" s="132" t="s">
        <v>9</v>
      </c>
      <c r="N4" s="2"/>
      <c r="O4" s="132"/>
      <c r="P4" s="132"/>
      <c r="Q4" s="132" t="s">
        <v>9</v>
      </c>
      <c r="R4" s="2"/>
      <c r="S4" s="217" t="s">
        <v>10</v>
      </c>
      <c r="T4" s="217"/>
      <c r="U4" s="217"/>
      <c r="V4" s="132" t="s">
        <v>127</v>
      </c>
      <c r="W4" s="132" t="s">
        <v>11</v>
      </c>
      <c r="X4" s="132" t="s">
        <v>9</v>
      </c>
    </row>
    <row r="5" spans="1:25" s="132" customFormat="1">
      <c r="A5" s="132" t="s">
        <v>13</v>
      </c>
      <c r="B5" s="132" t="s">
        <v>14</v>
      </c>
      <c r="C5" s="132" t="s">
        <v>8</v>
      </c>
      <c r="D5" s="132" t="s">
        <v>15</v>
      </c>
      <c r="E5" s="132" t="s">
        <v>16</v>
      </c>
      <c r="F5" s="132" t="s">
        <v>29</v>
      </c>
      <c r="G5" s="132" t="s">
        <v>128</v>
      </c>
      <c r="H5" s="132" t="s">
        <v>32</v>
      </c>
      <c r="I5" s="132" t="s">
        <v>33</v>
      </c>
      <c r="J5" s="17"/>
      <c r="K5" s="132" t="s">
        <v>29</v>
      </c>
      <c r="L5" s="132" t="s">
        <v>128</v>
      </c>
      <c r="M5" s="132" t="s">
        <v>32</v>
      </c>
      <c r="N5" s="17"/>
      <c r="O5" s="132" t="s">
        <v>29</v>
      </c>
      <c r="P5" s="132" t="s">
        <v>128</v>
      </c>
      <c r="Q5" s="132" t="s">
        <v>32</v>
      </c>
      <c r="R5" s="17"/>
      <c r="S5" s="132" t="s">
        <v>34</v>
      </c>
      <c r="T5" s="132" t="s">
        <v>35</v>
      </c>
      <c r="U5" s="132" t="s">
        <v>36</v>
      </c>
      <c r="V5" s="132" t="s">
        <v>28</v>
      </c>
      <c r="W5" s="132" t="s">
        <v>213</v>
      </c>
      <c r="X5" s="132" t="s">
        <v>32</v>
      </c>
      <c r="Y5" s="132" t="s">
        <v>129</v>
      </c>
    </row>
    <row r="6" spans="1:25">
      <c r="J6" s="2"/>
      <c r="N6" s="2"/>
      <c r="R6" s="2"/>
    </row>
    <row r="7" spans="1:25">
      <c r="A7" s="160">
        <v>31</v>
      </c>
      <c r="B7" s="113" t="s">
        <v>54</v>
      </c>
      <c r="C7" s="1"/>
      <c r="D7" s="24"/>
      <c r="E7" s="25"/>
      <c r="F7" s="1"/>
      <c r="G7" s="24"/>
      <c r="H7" s="25"/>
      <c r="I7" s="25"/>
      <c r="J7" s="2"/>
      <c r="K7" s="1"/>
      <c r="L7" s="24"/>
      <c r="M7" s="25"/>
      <c r="N7" s="2"/>
      <c r="O7" s="1"/>
      <c r="P7" s="24"/>
      <c r="Q7" s="25"/>
      <c r="R7" s="2"/>
      <c r="S7" s="25"/>
      <c r="T7" s="25"/>
      <c r="U7" s="25"/>
      <c r="V7" s="25"/>
      <c r="W7" s="25"/>
      <c r="X7" s="25"/>
      <c r="Y7" s="1"/>
    </row>
    <row r="8" spans="1:25">
      <c r="A8" s="163">
        <v>24</v>
      </c>
      <c r="B8" s="114" t="s">
        <v>56</v>
      </c>
      <c r="C8" s="104" t="s">
        <v>60</v>
      </c>
      <c r="D8" s="163" t="s">
        <v>61</v>
      </c>
      <c r="E8" s="104" t="s">
        <v>62</v>
      </c>
      <c r="F8" s="21">
        <v>6</v>
      </c>
      <c r="G8" s="21">
        <v>8</v>
      </c>
      <c r="H8" s="31">
        <f>(F8*0.25)+(G8*0.75)</f>
        <v>7.5</v>
      </c>
      <c r="I8" s="32">
        <v>0</v>
      </c>
      <c r="J8" s="2"/>
      <c r="K8" s="21">
        <v>6.1</v>
      </c>
      <c r="L8" s="21">
        <v>7.8</v>
      </c>
      <c r="M8" s="31">
        <f>(K8*0.25)+(L8*0.75)</f>
        <v>7.375</v>
      </c>
      <c r="N8" s="2"/>
      <c r="O8" s="21"/>
      <c r="P8" s="21"/>
      <c r="Q8" s="31">
        <f>(O8*0.25)+(P8*0.75)</f>
        <v>0</v>
      </c>
      <c r="R8" s="2"/>
      <c r="S8" s="31">
        <f>H8</f>
        <v>7.5</v>
      </c>
      <c r="T8" s="31">
        <f>M8</f>
        <v>7.375</v>
      </c>
      <c r="U8" s="31"/>
      <c r="V8" s="31">
        <f>AVERAGE(S8:U8)</f>
        <v>7.4375</v>
      </c>
      <c r="W8" s="31">
        <f>I8</f>
        <v>0</v>
      </c>
      <c r="X8" s="31">
        <f>V8-W8</f>
        <v>7.4375</v>
      </c>
      <c r="Y8">
        <v>1</v>
      </c>
    </row>
    <row r="9" spans="1:25">
      <c r="A9" s="160">
        <v>81</v>
      </c>
      <c r="B9" s="113" t="s">
        <v>223</v>
      </c>
      <c r="C9" s="1"/>
      <c r="D9" s="24"/>
      <c r="E9" s="25"/>
      <c r="F9" s="1"/>
      <c r="G9" s="24"/>
      <c r="H9" s="25"/>
      <c r="I9" s="25"/>
      <c r="J9" s="2"/>
      <c r="K9" s="1"/>
      <c r="L9" s="24"/>
      <c r="M9" s="25"/>
      <c r="N9" s="2"/>
      <c r="O9" s="1"/>
      <c r="P9" s="24"/>
      <c r="Q9" s="25"/>
      <c r="R9" s="2"/>
      <c r="S9" s="25"/>
      <c r="T9" s="25"/>
      <c r="U9" s="25"/>
      <c r="V9" s="25"/>
      <c r="W9" s="25"/>
      <c r="X9" s="25"/>
      <c r="Y9" s="1"/>
    </row>
    <row r="10" spans="1:25">
      <c r="A10" s="163">
        <v>79</v>
      </c>
      <c r="B10" s="114" t="s">
        <v>207</v>
      </c>
      <c r="C10" s="104" t="s">
        <v>208</v>
      </c>
      <c r="D10" s="163" t="s">
        <v>194</v>
      </c>
      <c r="E10" s="104" t="s">
        <v>143</v>
      </c>
      <c r="F10" s="21">
        <v>5.8</v>
      </c>
      <c r="G10" s="21">
        <v>7.1</v>
      </c>
      <c r="H10" s="31">
        <f>(F10*0.25)+(G10*0.75)</f>
        <v>6.7749999999999995</v>
      </c>
      <c r="I10" s="32">
        <v>0</v>
      </c>
      <c r="J10" s="2"/>
      <c r="K10" s="21">
        <v>5</v>
      </c>
      <c r="L10" s="21">
        <v>7.6</v>
      </c>
      <c r="M10" s="31">
        <f>(K10*0.25)+(L10*0.75)</f>
        <v>6.9499999999999993</v>
      </c>
      <c r="N10" s="2"/>
      <c r="O10" s="21"/>
      <c r="P10" s="21"/>
      <c r="Q10" s="31">
        <f>(O10*0.25)+(P10*0.75)</f>
        <v>0</v>
      </c>
      <c r="R10" s="2"/>
      <c r="S10" s="31">
        <f>H10</f>
        <v>6.7749999999999995</v>
      </c>
      <c r="T10" s="31">
        <f>M10</f>
        <v>6.9499999999999993</v>
      </c>
      <c r="U10" s="31"/>
      <c r="V10" s="31">
        <f>AVERAGE(S10:U10)</f>
        <v>6.8624999999999989</v>
      </c>
      <c r="W10" s="31">
        <f>I10</f>
        <v>0</v>
      </c>
      <c r="X10" s="31">
        <f>V10-W10</f>
        <v>6.8624999999999989</v>
      </c>
      <c r="Y10">
        <v>2</v>
      </c>
    </row>
    <row r="11" spans="1:25">
      <c r="A11" s="160">
        <v>3</v>
      </c>
      <c r="B11" s="113" t="s">
        <v>83</v>
      </c>
      <c r="C11" s="1"/>
      <c r="D11" s="24"/>
      <c r="E11" s="25"/>
      <c r="F11" s="1"/>
      <c r="G11" s="24"/>
      <c r="H11" s="25"/>
      <c r="I11" s="25"/>
      <c r="J11" s="2"/>
      <c r="K11" s="1"/>
      <c r="L11" s="24"/>
      <c r="M11" s="25"/>
      <c r="N11" s="2"/>
      <c r="O11" s="1"/>
      <c r="P11" s="24"/>
      <c r="Q11" s="25"/>
      <c r="R11" s="2"/>
      <c r="S11" s="25"/>
      <c r="T11" s="25"/>
      <c r="U11" s="25"/>
      <c r="V11" s="25"/>
      <c r="W11" s="25"/>
      <c r="X11" s="25"/>
      <c r="Y11" s="1"/>
    </row>
    <row r="12" spans="1:25">
      <c r="A12" s="164">
        <v>4</v>
      </c>
      <c r="B12" s="112" t="s">
        <v>84</v>
      </c>
      <c r="C12" s="102" t="s">
        <v>89</v>
      </c>
      <c r="D12" s="164" t="s">
        <v>90</v>
      </c>
      <c r="E12" s="102" t="s">
        <v>91</v>
      </c>
      <c r="F12" s="21">
        <v>5</v>
      </c>
      <c r="G12" s="21">
        <v>6.6</v>
      </c>
      <c r="H12" s="31">
        <f>(F12*0.25)+(G12*0.75)</f>
        <v>6.1999999999999993</v>
      </c>
      <c r="I12" s="32">
        <v>0</v>
      </c>
      <c r="J12" s="2"/>
      <c r="K12" s="21">
        <v>4.8</v>
      </c>
      <c r="L12" s="21">
        <v>7.9</v>
      </c>
      <c r="M12" s="31">
        <f>(K12*0.25)+(L12*0.75)</f>
        <v>7.1250000000000009</v>
      </c>
      <c r="N12" s="2"/>
      <c r="O12" s="21"/>
      <c r="P12" s="21"/>
      <c r="Q12" s="31">
        <f>(O12*0.25)+(P12*0.75)</f>
        <v>0</v>
      </c>
      <c r="R12" s="2"/>
      <c r="S12" s="31">
        <f>H12</f>
        <v>6.1999999999999993</v>
      </c>
      <c r="T12" s="31">
        <f>M12</f>
        <v>7.1250000000000009</v>
      </c>
      <c r="U12" s="31"/>
      <c r="V12" s="31">
        <f>AVERAGE(S12:U12)</f>
        <v>6.6624999999999996</v>
      </c>
      <c r="W12" s="31">
        <f>I12</f>
        <v>0</v>
      </c>
      <c r="X12" s="31">
        <f>V12-W12</f>
        <v>6.6624999999999996</v>
      </c>
      <c r="Y12">
        <v>3</v>
      </c>
    </row>
    <row r="13" spans="1:25">
      <c r="A13" s="160">
        <v>23</v>
      </c>
      <c r="B13" s="113" t="s">
        <v>281</v>
      </c>
      <c r="C13" s="1"/>
      <c r="D13" s="24"/>
      <c r="E13" s="25"/>
      <c r="F13" s="1"/>
      <c r="G13" s="24"/>
      <c r="H13" s="25"/>
      <c r="I13" s="25"/>
      <c r="J13" s="2"/>
      <c r="K13" s="1"/>
      <c r="L13" s="24"/>
      <c r="M13" s="25"/>
      <c r="N13" s="2"/>
      <c r="O13" s="1"/>
      <c r="P13" s="24"/>
      <c r="Q13" s="25"/>
      <c r="R13" s="2"/>
      <c r="S13" s="25"/>
      <c r="T13" s="25"/>
      <c r="U13" s="25"/>
      <c r="V13" s="25"/>
      <c r="W13" s="25"/>
      <c r="X13" s="25"/>
      <c r="Y13" s="1"/>
    </row>
    <row r="14" spans="1:25">
      <c r="A14" s="163">
        <v>22</v>
      </c>
      <c r="B14" s="114" t="s">
        <v>282</v>
      </c>
      <c r="C14" s="104" t="s">
        <v>284</v>
      </c>
      <c r="D14" s="163" t="s">
        <v>285</v>
      </c>
      <c r="E14" s="104" t="s">
        <v>209</v>
      </c>
      <c r="F14" s="21">
        <v>5.3</v>
      </c>
      <c r="G14" s="21">
        <v>7</v>
      </c>
      <c r="H14" s="31">
        <f>(F14*0.25)+(G14*0.75)</f>
        <v>6.5750000000000002</v>
      </c>
      <c r="I14" s="32">
        <v>0</v>
      </c>
      <c r="J14" s="2"/>
      <c r="K14" s="21">
        <v>6.5</v>
      </c>
      <c r="L14" s="21">
        <v>6.8</v>
      </c>
      <c r="M14" s="31">
        <f>(K14*0.25)+(L14*0.75)</f>
        <v>6.7249999999999996</v>
      </c>
      <c r="N14" s="2"/>
      <c r="O14" s="21"/>
      <c r="P14" s="21"/>
      <c r="Q14" s="31">
        <f>(O14*0.25)+(P14*0.75)</f>
        <v>0</v>
      </c>
      <c r="R14" s="2"/>
      <c r="S14" s="31">
        <f>H14</f>
        <v>6.5750000000000002</v>
      </c>
      <c r="T14" s="31">
        <f>M14</f>
        <v>6.7249999999999996</v>
      </c>
      <c r="U14" s="31"/>
      <c r="V14" s="31">
        <f>AVERAGE(S14:U14)</f>
        <v>6.65</v>
      </c>
      <c r="W14" s="31">
        <f>I14</f>
        <v>0</v>
      </c>
      <c r="X14" s="31">
        <f>V14-W14</f>
        <v>6.65</v>
      </c>
      <c r="Y14">
        <v>4</v>
      </c>
    </row>
    <row r="15" spans="1:25">
      <c r="A15" s="160">
        <v>76</v>
      </c>
      <c r="B15" s="113" t="s">
        <v>109</v>
      </c>
      <c r="C15" s="1"/>
      <c r="D15" s="24"/>
      <c r="E15" s="25"/>
      <c r="F15" s="1"/>
      <c r="G15" s="24"/>
      <c r="H15" s="25"/>
      <c r="I15" s="25"/>
      <c r="J15" s="2"/>
      <c r="K15" s="1"/>
      <c r="L15" s="24"/>
      <c r="M15" s="25"/>
      <c r="N15" s="2"/>
      <c r="O15" s="1"/>
      <c r="P15" s="24"/>
      <c r="Q15" s="25"/>
      <c r="R15" s="2"/>
      <c r="S15" s="25"/>
      <c r="T15" s="25"/>
      <c r="U15" s="25"/>
      <c r="V15" s="25"/>
      <c r="W15" s="25"/>
      <c r="X15" s="25"/>
      <c r="Y15" s="1"/>
    </row>
    <row r="16" spans="1:25">
      <c r="A16" s="163">
        <v>87</v>
      </c>
      <c r="B16" s="114" t="s">
        <v>283</v>
      </c>
      <c r="C16" s="104" t="s">
        <v>116</v>
      </c>
      <c r="D16" s="163" t="s">
        <v>318</v>
      </c>
      <c r="E16" s="104" t="s">
        <v>143</v>
      </c>
      <c r="F16" s="21">
        <v>5.2</v>
      </c>
      <c r="G16" s="21">
        <v>6.4</v>
      </c>
      <c r="H16" s="31">
        <f>(F16*0.25)+(G16*0.75)</f>
        <v>6.1000000000000005</v>
      </c>
      <c r="I16" s="32">
        <v>0</v>
      </c>
      <c r="J16" s="2"/>
      <c r="K16" s="21">
        <v>5.5</v>
      </c>
      <c r="L16" s="21">
        <v>7.5</v>
      </c>
      <c r="M16" s="31">
        <f>(K16*0.25)+(L16*0.75)</f>
        <v>7</v>
      </c>
      <c r="N16" s="2"/>
      <c r="O16" s="21"/>
      <c r="P16" s="21"/>
      <c r="Q16" s="31">
        <f>(O16*0.25)+(P16*0.75)</f>
        <v>0</v>
      </c>
      <c r="R16" s="2"/>
      <c r="S16" s="31">
        <f>H16</f>
        <v>6.1000000000000005</v>
      </c>
      <c r="T16" s="31">
        <f>M16</f>
        <v>7</v>
      </c>
      <c r="U16" s="31"/>
      <c r="V16" s="31">
        <f>AVERAGE(S16:U16)</f>
        <v>6.5500000000000007</v>
      </c>
      <c r="W16" s="31">
        <f>I16</f>
        <v>0</v>
      </c>
      <c r="X16" s="31">
        <f>V16-W16</f>
        <v>6.5500000000000007</v>
      </c>
      <c r="Y16">
        <v>5</v>
      </c>
    </row>
    <row r="17" spans="1:25">
      <c r="A17" s="198">
        <v>7</v>
      </c>
      <c r="B17" s="199" t="s">
        <v>86</v>
      </c>
      <c r="C17" s="1"/>
      <c r="D17" s="24"/>
      <c r="E17" s="192" t="s">
        <v>91</v>
      </c>
      <c r="F17" s="1"/>
      <c r="G17" s="24"/>
      <c r="H17" s="25"/>
      <c r="I17" s="25"/>
      <c r="J17" s="2"/>
      <c r="K17" s="1"/>
      <c r="L17" s="24"/>
      <c r="M17" s="25"/>
      <c r="N17" s="2"/>
      <c r="O17" s="1"/>
      <c r="P17" s="24"/>
      <c r="Q17" s="25"/>
      <c r="R17" s="2"/>
      <c r="S17" s="25"/>
      <c r="T17" s="25"/>
      <c r="U17" s="25"/>
      <c r="V17" s="25"/>
      <c r="W17" s="25"/>
      <c r="X17" s="25"/>
      <c r="Y17" s="1"/>
    </row>
    <row r="18" spans="1:25">
      <c r="A18" s="164">
        <v>68</v>
      </c>
      <c r="B18" s="200" t="s">
        <v>47</v>
      </c>
      <c r="C18" s="201" t="s">
        <v>89</v>
      </c>
      <c r="D18" s="197" t="s">
        <v>90</v>
      </c>
      <c r="E18" s="201" t="s">
        <v>142</v>
      </c>
      <c r="F18" s="21">
        <v>5.3</v>
      </c>
      <c r="G18" s="21">
        <v>6.5</v>
      </c>
      <c r="H18" s="31">
        <f>(F18*0.25)+(G18*0.75)</f>
        <v>6.2</v>
      </c>
      <c r="I18" s="32">
        <v>0</v>
      </c>
      <c r="J18" s="2"/>
      <c r="K18" s="21">
        <v>5.3</v>
      </c>
      <c r="L18" s="21">
        <v>6.3</v>
      </c>
      <c r="M18" s="31">
        <f>(K18*0.25)+(L18*0.75)</f>
        <v>6.05</v>
      </c>
      <c r="N18" s="2"/>
      <c r="O18" s="21"/>
      <c r="P18" s="21"/>
      <c r="Q18" s="31">
        <f>(O18*0.25)+(P18*0.75)</f>
        <v>0</v>
      </c>
      <c r="R18" s="2"/>
      <c r="S18" s="31">
        <f>H18</f>
        <v>6.2</v>
      </c>
      <c r="T18" s="31">
        <f>M18</f>
        <v>6.05</v>
      </c>
      <c r="U18" s="31"/>
      <c r="V18" s="31">
        <f>AVERAGE(S18:U18)</f>
        <v>6.125</v>
      </c>
      <c r="W18" s="31">
        <f>I18</f>
        <v>0</v>
      </c>
      <c r="X18" s="31">
        <f>V18-W18</f>
        <v>6.125</v>
      </c>
      <c r="Y18">
        <v>6</v>
      </c>
    </row>
    <row r="19" spans="1:25">
      <c r="A19" s="160">
        <v>2</v>
      </c>
      <c r="B19" s="113" t="s">
        <v>88</v>
      </c>
      <c r="C19" s="1"/>
      <c r="D19" s="1"/>
      <c r="E19" s="103" t="s">
        <v>91</v>
      </c>
      <c r="F19" s="1"/>
      <c r="G19" s="24"/>
      <c r="H19" s="25"/>
      <c r="I19" s="25"/>
      <c r="J19" s="2"/>
      <c r="K19" s="1"/>
      <c r="L19" s="24"/>
      <c r="M19" s="25"/>
      <c r="N19" s="2"/>
      <c r="O19" s="1"/>
      <c r="P19" s="24"/>
      <c r="Q19" s="25"/>
      <c r="R19" s="2"/>
      <c r="S19" s="25"/>
      <c r="T19" s="25"/>
      <c r="U19" s="25"/>
      <c r="V19" s="25"/>
      <c r="W19" s="25"/>
      <c r="X19" s="25"/>
      <c r="Y19" s="1"/>
    </row>
    <row r="20" spans="1:25">
      <c r="A20" s="163">
        <v>21</v>
      </c>
      <c r="B20" s="114" t="s">
        <v>205</v>
      </c>
      <c r="C20" s="104" t="s">
        <v>208</v>
      </c>
      <c r="D20" s="163" t="s">
        <v>194</v>
      </c>
      <c r="E20" s="104" t="s">
        <v>209</v>
      </c>
      <c r="F20" s="21">
        <v>4.9000000000000004</v>
      </c>
      <c r="G20" s="21">
        <v>5.8</v>
      </c>
      <c r="H20" s="31">
        <f>(F20*0.25)+(G20*0.75)</f>
        <v>5.5749999999999993</v>
      </c>
      <c r="I20" s="32">
        <v>1</v>
      </c>
      <c r="J20" s="2"/>
      <c r="K20" s="21">
        <v>4.2</v>
      </c>
      <c r="L20" s="21">
        <v>5.8</v>
      </c>
      <c r="M20" s="31">
        <f>(K20*0.25)+(L20*0.75)</f>
        <v>5.3999999999999995</v>
      </c>
      <c r="N20" s="2"/>
      <c r="O20" s="21"/>
      <c r="P20" s="21"/>
      <c r="Q20" s="31">
        <f>(O20*0.25)+(P20*0.75)</f>
        <v>0</v>
      </c>
      <c r="R20" s="2"/>
      <c r="S20" s="31">
        <f>H20</f>
        <v>5.5749999999999993</v>
      </c>
      <c r="T20" s="31">
        <f>M20</f>
        <v>5.3999999999999995</v>
      </c>
      <c r="U20" s="31"/>
      <c r="V20" s="31">
        <f>AVERAGE(S20:U20)</f>
        <v>5.4874999999999989</v>
      </c>
      <c r="W20" s="31">
        <f>I20</f>
        <v>1</v>
      </c>
      <c r="X20" s="31">
        <f>V20-W20</f>
        <v>4.4874999999999989</v>
      </c>
      <c r="Y20">
        <v>7</v>
      </c>
    </row>
    <row r="21" spans="1:25">
      <c r="A21" s="160">
        <v>38</v>
      </c>
      <c r="B21" s="113" t="s">
        <v>224</v>
      </c>
      <c r="C21" s="1"/>
      <c r="D21" s="1"/>
      <c r="E21" s="103" t="s">
        <v>225</v>
      </c>
      <c r="F21" s="1"/>
      <c r="G21" s="24"/>
      <c r="H21" s="25"/>
      <c r="I21" s="25"/>
      <c r="J21" s="2"/>
      <c r="K21" s="1"/>
      <c r="L21" s="24"/>
      <c r="M21" s="25"/>
      <c r="N21" s="2"/>
      <c r="O21" s="1"/>
      <c r="P21" s="24"/>
      <c r="Q21" s="25"/>
      <c r="R21" s="2"/>
      <c r="S21" s="25"/>
      <c r="T21" s="25"/>
      <c r="U21" s="25"/>
      <c r="V21" s="25"/>
      <c r="W21" s="25"/>
      <c r="X21" s="25"/>
      <c r="Y21" s="1"/>
    </row>
    <row r="22" spans="1:25">
      <c r="A22" s="163">
        <v>55</v>
      </c>
      <c r="B22" s="114" t="s">
        <v>238</v>
      </c>
      <c r="C22" s="104" t="s">
        <v>218</v>
      </c>
      <c r="D22" s="163" t="s">
        <v>200</v>
      </c>
      <c r="E22" s="104" t="s">
        <v>156</v>
      </c>
      <c r="F22" s="21"/>
      <c r="G22" s="21"/>
      <c r="H22" s="31">
        <f>(F22*0.25)+(G22*0.75)</f>
        <v>0</v>
      </c>
      <c r="I22" s="32"/>
      <c r="J22" s="2"/>
      <c r="K22" s="21"/>
      <c r="L22" s="21"/>
      <c r="M22" s="31">
        <f>(K22*0.25)+(L22*0.75)</f>
        <v>0</v>
      </c>
      <c r="N22" s="2"/>
      <c r="O22" s="21"/>
      <c r="P22" s="21"/>
      <c r="Q22" s="31">
        <f>(O22*0.25)+(P22*0.75)</f>
        <v>0</v>
      </c>
      <c r="R22" s="2"/>
      <c r="S22" s="31">
        <f>H22</f>
        <v>0</v>
      </c>
      <c r="T22" s="31">
        <f>M22</f>
        <v>0</v>
      </c>
      <c r="U22" s="31"/>
      <c r="V22" s="31">
        <f>AVERAGE(S22:U22)</f>
        <v>0</v>
      </c>
      <c r="W22" s="31">
        <f>I22</f>
        <v>0</v>
      </c>
      <c r="X22" s="31" t="s">
        <v>315</v>
      </c>
    </row>
    <row r="23" spans="1:25">
      <c r="A23" s="160">
        <v>19</v>
      </c>
      <c r="B23" s="113" t="s">
        <v>76</v>
      </c>
      <c r="C23" s="1"/>
      <c r="D23" s="24"/>
      <c r="E23" s="25"/>
      <c r="F23" s="1"/>
      <c r="G23" s="24"/>
      <c r="H23" s="25"/>
      <c r="I23" s="25"/>
      <c r="J23" s="2"/>
      <c r="K23" s="1"/>
      <c r="L23" s="24"/>
      <c r="M23" s="25"/>
      <c r="N23" s="2"/>
      <c r="O23" s="1"/>
      <c r="P23" s="24"/>
      <c r="Q23" s="25"/>
      <c r="R23" s="2"/>
      <c r="S23" s="25"/>
      <c r="T23" s="25"/>
      <c r="U23" s="25"/>
      <c r="V23" s="25"/>
      <c r="W23" s="25"/>
      <c r="X23" s="25"/>
      <c r="Y23" s="1"/>
    </row>
    <row r="24" spans="1:25">
      <c r="A24" s="163">
        <v>15</v>
      </c>
      <c r="B24" s="114" t="s">
        <v>74</v>
      </c>
      <c r="C24" s="104" t="s">
        <v>268</v>
      </c>
      <c r="D24" s="163" t="s">
        <v>81</v>
      </c>
      <c r="E24" s="104" t="s">
        <v>140</v>
      </c>
      <c r="F24" s="21"/>
      <c r="G24" s="21"/>
      <c r="H24" s="31">
        <f>(F24*0.25)+(G24*0.75)</f>
        <v>0</v>
      </c>
      <c r="I24" s="32"/>
      <c r="J24" s="2"/>
      <c r="K24" s="21"/>
      <c r="L24" s="21"/>
      <c r="M24" s="31">
        <f>(K24*0.25)+(L24*0.75)</f>
        <v>0</v>
      </c>
      <c r="N24" s="2"/>
      <c r="O24" s="21"/>
      <c r="P24" s="21"/>
      <c r="Q24" s="31">
        <f>(O24*0.25)+(P24*0.75)</f>
        <v>0</v>
      </c>
      <c r="R24" s="2"/>
      <c r="S24" s="31">
        <f>H24</f>
        <v>0</v>
      </c>
      <c r="T24" s="31">
        <f>M24</f>
        <v>0</v>
      </c>
      <c r="U24" s="31"/>
      <c r="V24" s="31">
        <f>AVERAGE(S24:U24)</f>
        <v>0</v>
      </c>
      <c r="W24" s="31">
        <f>I24</f>
        <v>0</v>
      </c>
      <c r="X24" s="31" t="s">
        <v>315</v>
      </c>
    </row>
  </sheetData>
  <mergeCells count="1">
    <mergeCell ref="S4:U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8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7" width="5.6640625" style="59" customWidth="1"/>
    <col min="8" max="8" width="6.6640625" style="59" customWidth="1"/>
    <col min="9" max="9" width="5.6640625" style="59" customWidth="1"/>
    <col min="10" max="10" width="3.1640625" style="59" customWidth="1"/>
    <col min="11" max="12" width="5.6640625" style="59" customWidth="1"/>
    <col min="13" max="13" width="6.6640625" style="59" customWidth="1"/>
    <col min="14" max="14" width="3.1640625" style="59" customWidth="1"/>
    <col min="15" max="16" width="5.6640625" style="59" customWidth="1"/>
    <col min="17" max="17" width="6.6640625" style="59" customWidth="1"/>
    <col min="18" max="18" width="3.1640625" style="59" customWidth="1"/>
    <col min="19" max="21" width="6.6640625" style="59" customWidth="1"/>
    <col min="22" max="22" width="5.6640625" style="59" customWidth="1"/>
    <col min="23" max="24" width="6.6640625" style="59" customWidth="1"/>
    <col min="25" max="25" width="11.5" style="59" customWidth="1"/>
    <col min="26" max="16384" width="8.83203125" style="59"/>
  </cols>
  <sheetData>
    <row r="1" spans="1:25">
      <c r="A1" t="s">
        <v>43</v>
      </c>
      <c r="F1" s="59" t="s">
        <v>0</v>
      </c>
      <c r="H1" s="182" t="s">
        <v>297</v>
      </c>
      <c r="I1" s="66"/>
      <c r="J1" s="61"/>
      <c r="K1" s="59" t="s">
        <v>1</v>
      </c>
      <c r="M1" s="182" t="s">
        <v>299</v>
      </c>
      <c r="N1" s="62"/>
      <c r="O1" s="59" t="s">
        <v>2</v>
      </c>
      <c r="Q1" s="66"/>
      <c r="R1" s="61"/>
      <c r="Y1" s="64">
        <f ca="1">NOW()</f>
        <v>41974.813944907408</v>
      </c>
    </row>
    <row r="2" spans="1:25">
      <c r="A2" s="9" t="s">
        <v>44</v>
      </c>
      <c r="J2" s="61"/>
      <c r="N2" s="62"/>
      <c r="R2" s="61"/>
      <c r="Y2" s="69">
        <f ca="1">NOW()</f>
        <v>41974.813944907408</v>
      </c>
    </row>
    <row r="3" spans="1:25">
      <c r="A3" t="s">
        <v>286</v>
      </c>
      <c r="J3" s="61"/>
      <c r="N3" s="62"/>
      <c r="R3" s="61"/>
    </row>
    <row r="4" spans="1:25">
      <c r="F4" s="73"/>
      <c r="G4" s="73"/>
      <c r="H4" s="73" t="s">
        <v>9</v>
      </c>
      <c r="I4" s="73"/>
      <c r="J4" s="61"/>
      <c r="K4" s="73"/>
      <c r="L4" s="73"/>
      <c r="M4" s="73" t="s">
        <v>9</v>
      </c>
      <c r="N4" s="61"/>
      <c r="O4" s="73"/>
      <c r="P4" s="73"/>
      <c r="Q4" s="73" t="s">
        <v>9</v>
      </c>
      <c r="R4" s="61"/>
      <c r="S4" s="209" t="s">
        <v>10</v>
      </c>
      <c r="T4" s="209"/>
      <c r="U4" s="209"/>
      <c r="V4" s="73" t="s">
        <v>127</v>
      </c>
      <c r="W4" s="73" t="s">
        <v>11</v>
      </c>
      <c r="X4" s="73" t="s">
        <v>9</v>
      </c>
    </row>
    <row r="5" spans="1:25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29</v>
      </c>
      <c r="G5" s="73" t="s">
        <v>128</v>
      </c>
      <c r="H5" s="73" t="s">
        <v>32</v>
      </c>
      <c r="I5" s="73" t="s">
        <v>33</v>
      </c>
      <c r="J5" s="76"/>
      <c r="K5" s="73" t="s">
        <v>29</v>
      </c>
      <c r="L5" s="73" t="s">
        <v>128</v>
      </c>
      <c r="M5" s="73" t="s">
        <v>32</v>
      </c>
      <c r="N5" s="76"/>
      <c r="O5" s="73" t="s">
        <v>29</v>
      </c>
      <c r="P5" s="73" t="s">
        <v>128</v>
      </c>
      <c r="Q5" s="73" t="s">
        <v>32</v>
      </c>
      <c r="R5" s="76"/>
      <c r="S5" s="73" t="s">
        <v>34</v>
      </c>
      <c r="T5" s="73" t="s">
        <v>35</v>
      </c>
      <c r="U5" s="73" t="s">
        <v>36</v>
      </c>
      <c r="V5" s="73" t="s">
        <v>28</v>
      </c>
      <c r="W5" s="73" t="s">
        <v>213</v>
      </c>
      <c r="X5" s="73" t="s">
        <v>32</v>
      </c>
      <c r="Y5" s="73" t="s">
        <v>129</v>
      </c>
    </row>
    <row r="6" spans="1:25">
      <c r="J6" s="61"/>
      <c r="N6" s="61"/>
      <c r="R6" s="61"/>
    </row>
    <row r="7" spans="1:25">
      <c r="A7" s="95">
        <v>47</v>
      </c>
      <c r="B7" s="93" t="s">
        <v>214</v>
      </c>
      <c r="C7" s="60"/>
      <c r="D7" s="83"/>
      <c r="E7" s="84"/>
      <c r="F7" s="60"/>
      <c r="G7" s="83"/>
      <c r="H7" s="84"/>
      <c r="I7" s="84"/>
      <c r="J7" s="61"/>
      <c r="K7" s="60"/>
      <c r="L7" s="83"/>
      <c r="M7" s="84"/>
      <c r="N7" s="61"/>
      <c r="O7" s="60"/>
      <c r="P7" s="83"/>
      <c r="Q7" s="84"/>
      <c r="R7" s="61"/>
      <c r="S7" s="84"/>
      <c r="T7" s="84"/>
      <c r="U7" s="84"/>
      <c r="V7" s="84"/>
      <c r="W7" s="84"/>
      <c r="X7" s="84"/>
      <c r="Y7" s="60"/>
    </row>
    <row r="8" spans="1:25">
      <c r="A8" s="95">
        <v>46</v>
      </c>
      <c r="B8" s="93" t="s">
        <v>153</v>
      </c>
      <c r="C8" s="95" t="s">
        <v>97</v>
      </c>
      <c r="D8" s="95" t="s">
        <v>98</v>
      </c>
      <c r="E8" s="95" t="s">
        <v>99</v>
      </c>
      <c r="F8" s="80">
        <v>6</v>
      </c>
      <c r="G8" s="80">
        <v>6.4</v>
      </c>
      <c r="H8" s="90">
        <f>(F8*0.25)+(G8*0.75)</f>
        <v>6.3000000000000007</v>
      </c>
      <c r="I8" s="91">
        <v>0</v>
      </c>
      <c r="J8" s="61"/>
      <c r="K8" s="80">
        <v>6.5</v>
      </c>
      <c r="L8" s="80">
        <v>6.6</v>
      </c>
      <c r="M8" s="90">
        <f>(K8*0.25)+(L8*0.75)</f>
        <v>6.5749999999999993</v>
      </c>
      <c r="N8" s="61"/>
      <c r="O8" s="80"/>
      <c r="P8" s="80"/>
      <c r="Q8" s="90">
        <f>(O8*0.25)+(P8*0.75)</f>
        <v>0</v>
      </c>
      <c r="R8" s="61"/>
      <c r="S8" s="90">
        <f>H8</f>
        <v>6.3000000000000007</v>
      </c>
      <c r="T8" s="90">
        <f>M8</f>
        <v>6.5749999999999993</v>
      </c>
      <c r="U8" s="90"/>
      <c r="V8" s="90">
        <f>AVERAGE(S8:U8)</f>
        <v>6.4375</v>
      </c>
      <c r="W8" s="90">
        <f>I8</f>
        <v>0</v>
      </c>
      <c r="X8" s="90">
        <f>V8-W8</f>
        <v>6.4375</v>
      </c>
      <c r="Y8" s="59">
        <v>1</v>
      </c>
    </row>
    <row r="9" spans="1:25">
      <c r="A9" s="95">
        <v>42</v>
      </c>
      <c r="B9" s="93" t="s">
        <v>92</v>
      </c>
      <c r="C9" s="60"/>
      <c r="D9" s="83"/>
      <c r="E9" s="84"/>
      <c r="F9" s="60"/>
      <c r="G9" s="83"/>
      <c r="H9" s="84"/>
      <c r="I9" s="84"/>
      <c r="J9" s="61"/>
      <c r="K9" s="60"/>
      <c r="L9" s="83"/>
      <c r="M9" s="84"/>
      <c r="N9" s="61"/>
      <c r="O9" s="60"/>
      <c r="P9" s="83"/>
      <c r="Q9" s="84"/>
      <c r="R9" s="61"/>
      <c r="S9" s="84"/>
      <c r="T9" s="84"/>
      <c r="U9" s="84"/>
      <c r="V9" s="84"/>
      <c r="W9" s="84"/>
      <c r="X9" s="84"/>
      <c r="Y9" s="60"/>
    </row>
    <row r="10" spans="1:25">
      <c r="A10" s="95">
        <v>48</v>
      </c>
      <c r="B10" s="93" t="s">
        <v>96</v>
      </c>
      <c r="C10" s="95" t="s">
        <v>97</v>
      </c>
      <c r="D10" s="95" t="s">
        <v>98</v>
      </c>
      <c r="E10" s="95" t="s">
        <v>99</v>
      </c>
      <c r="F10" s="80">
        <v>6</v>
      </c>
      <c r="G10" s="80">
        <v>6.5</v>
      </c>
      <c r="H10" s="90">
        <f>(F10*0.25)+(G10*0.75)</f>
        <v>6.375</v>
      </c>
      <c r="I10" s="91">
        <v>0</v>
      </c>
      <c r="J10" s="61"/>
      <c r="K10" s="80">
        <v>6</v>
      </c>
      <c r="L10" s="80">
        <v>6.4</v>
      </c>
      <c r="M10" s="90">
        <f>(K10*0.25)+(L10*0.75)</f>
        <v>6.3000000000000007</v>
      </c>
      <c r="N10" s="61"/>
      <c r="O10" s="80"/>
      <c r="P10" s="80"/>
      <c r="Q10" s="90">
        <f>(O10*0.25)+(P10*0.75)</f>
        <v>0</v>
      </c>
      <c r="R10" s="61"/>
      <c r="S10" s="90">
        <f>H10</f>
        <v>6.375</v>
      </c>
      <c r="T10" s="90">
        <f>M10</f>
        <v>6.3000000000000007</v>
      </c>
      <c r="U10" s="90"/>
      <c r="V10" s="90">
        <f>AVERAGE(S10:U10)</f>
        <v>6.3375000000000004</v>
      </c>
      <c r="W10" s="90">
        <f>I10</f>
        <v>0</v>
      </c>
      <c r="X10" s="90">
        <f>V10-W10</f>
        <v>6.3375000000000004</v>
      </c>
      <c r="Y10" s="59">
        <v>2</v>
      </c>
    </row>
    <row r="11" spans="1:25">
      <c r="A11" s="95">
        <v>32</v>
      </c>
      <c r="B11" s="93" t="s">
        <v>145</v>
      </c>
      <c r="C11" s="60"/>
      <c r="D11" s="83"/>
      <c r="E11" s="84"/>
      <c r="F11" s="60"/>
      <c r="G11" s="83"/>
      <c r="H11" s="84"/>
      <c r="I11" s="84"/>
      <c r="J11" s="61"/>
      <c r="K11" s="60"/>
      <c r="L11" s="83"/>
      <c r="M11" s="84"/>
      <c r="N11" s="61"/>
      <c r="O11" s="60"/>
      <c r="P11" s="83"/>
      <c r="Q11" s="84"/>
      <c r="R11" s="61"/>
      <c r="S11" s="84"/>
      <c r="T11" s="84"/>
      <c r="U11" s="84"/>
      <c r="V11" s="84"/>
      <c r="W11" s="84"/>
      <c r="X11" s="84"/>
      <c r="Y11" s="60"/>
    </row>
    <row r="12" spans="1:25">
      <c r="A12" s="95">
        <v>27</v>
      </c>
      <c r="B12" s="93" t="s">
        <v>59</v>
      </c>
      <c r="C12" s="95" t="s">
        <v>192</v>
      </c>
      <c r="D12" s="95" t="s">
        <v>61</v>
      </c>
      <c r="E12" s="95" t="s">
        <v>62</v>
      </c>
      <c r="F12" s="80">
        <v>5.3</v>
      </c>
      <c r="G12" s="80">
        <v>6.8</v>
      </c>
      <c r="H12" s="90">
        <f>(F12*0.25)+(G12*0.75)</f>
        <v>6.4249999999999998</v>
      </c>
      <c r="I12" s="91">
        <v>0</v>
      </c>
      <c r="J12" s="61"/>
      <c r="K12" s="80">
        <v>5</v>
      </c>
      <c r="L12" s="80">
        <v>6.1</v>
      </c>
      <c r="M12" s="90">
        <f>(K12*0.25)+(L12*0.75)</f>
        <v>5.8249999999999993</v>
      </c>
      <c r="N12" s="61"/>
      <c r="O12" s="80"/>
      <c r="P12" s="80"/>
      <c r="Q12" s="90">
        <f>(O12*0.25)+(P12*0.75)</f>
        <v>0</v>
      </c>
      <c r="R12" s="61"/>
      <c r="S12" s="90">
        <f>H12</f>
        <v>6.4249999999999998</v>
      </c>
      <c r="T12" s="90">
        <f>M12</f>
        <v>5.8249999999999993</v>
      </c>
      <c r="U12" s="90"/>
      <c r="V12" s="90">
        <f>AVERAGE(S12:U12)</f>
        <v>6.125</v>
      </c>
      <c r="W12" s="90">
        <f>I12</f>
        <v>0</v>
      </c>
      <c r="X12" s="90">
        <f>V12-W12</f>
        <v>6.125</v>
      </c>
      <c r="Y12" s="59">
        <v>3</v>
      </c>
    </row>
    <row r="13" spans="1:25">
      <c r="A13" s="95">
        <v>89</v>
      </c>
      <c r="B13" s="93" t="s">
        <v>215</v>
      </c>
      <c r="C13" s="60"/>
      <c r="D13" s="83"/>
      <c r="E13" s="84"/>
      <c r="F13" s="60"/>
      <c r="G13" s="83"/>
      <c r="H13" s="84"/>
      <c r="I13" s="84"/>
      <c r="J13" s="61"/>
      <c r="K13" s="60"/>
      <c r="L13" s="83"/>
      <c r="M13" s="84"/>
      <c r="N13" s="61"/>
      <c r="O13" s="60"/>
      <c r="P13" s="83"/>
      <c r="Q13" s="84"/>
      <c r="R13" s="61"/>
      <c r="S13" s="84"/>
      <c r="T13" s="84"/>
      <c r="U13" s="84"/>
      <c r="V13" s="84"/>
      <c r="W13" s="84"/>
      <c r="X13" s="84"/>
      <c r="Y13" s="60"/>
    </row>
    <row r="14" spans="1:25">
      <c r="A14" s="95">
        <v>92</v>
      </c>
      <c r="B14" s="93" t="s">
        <v>189</v>
      </c>
      <c r="C14" s="95" t="s">
        <v>219</v>
      </c>
      <c r="D14" s="95" t="s">
        <v>194</v>
      </c>
      <c r="E14" s="95" t="s">
        <v>195</v>
      </c>
      <c r="F14" s="80">
        <v>5.3</v>
      </c>
      <c r="G14" s="80">
        <v>5.3</v>
      </c>
      <c r="H14" s="90">
        <f>(F14*0.25)+(G14*0.75)</f>
        <v>5.3</v>
      </c>
      <c r="I14" s="91">
        <v>0</v>
      </c>
      <c r="J14" s="61"/>
      <c r="K14" s="80">
        <v>5.2</v>
      </c>
      <c r="L14" s="80">
        <v>6.1</v>
      </c>
      <c r="M14" s="90">
        <f>(K14*0.25)+(L14*0.75)</f>
        <v>5.8749999999999991</v>
      </c>
      <c r="N14" s="61"/>
      <c r="O14" s="80"/>
      <c r="P14" s="80"/>
      <c r="Q14" s="90">
        <f>(O14*0.25)+(P14*0.75)</f>
        <v>0</v>
      </c>
      <c r="R14" s="61"/>
      <c r="S14" s="90">
        <f>H14</f>
        <v>5.3</v>
      </c>
      <c r="T14" s="90">
        <f>M14</f>
        <v>5.8749999999999991</v>
      </c>
      <c r="U14" s="90"/>
      <c r="V14" s="90">
        <f>AVERAGE(S14:U14)</f>
        <v>5.5874999999999995</v>
      </c>
      <c r="W14" s="90">
        <f>I14</f>
        <v>0</v>
      </c>
      <c r="X14" s="90">
        <f>V14-W14</f>
        <v>5.5874999999999995</v>
      </c>
      <c r="Y14" s="59">
        <v>4</v>
      </c>
    </row>
    <row r="15" spans="1:25">
      <c r="A15" s="95">
        <v>35</v>
      </c>
      <c r="B15" s="93" t="s">
        <v>147</v>
      </c>
      <c r="C15" s="60"/>
      <c r="D15" s="83"/>
      <c r="E15" s="84"/>
      <c r="F15" s="60"/>
      <c r="G15" s="83"/>
      <c r="H15" s="84"/>
      <c r="I15" s="84"/>
      <c r="J15" s="61"/>
      <c r="K15" s="60"/>
      <c r="L15" s="83"/>
      <c r="M15" s="84"/>
      <c r="N15" s="61"/>
      <c r="O15" s="60"/>
      <c r="P15" s="83"/>
      <c r="Q15" s="84"/>
      <c r="R15" s="61"/>
      <c r="S15" s="84"/>
      <c r="T15" s="84"/>
      <c r="U15" s="84"/>
      <c r="V15" s="84"/>
      <c r="W15" s="84"/>
      <c r="X15" s="84"/>
      <c r="Y15" s="60"/>
    </row>
    <row r="16" spans="1:25">
      <c r="A16" s="95">
        <v>36</v>
      </c>
      <c r="B16" s="93" t="s">
        <v>137</v>
      </c>
      <c r="C16" s="95" t="s">
        <v>216</v>
      </c>
      <c r="D16" s="95" t="s">
        <v>217</v>
      </c>
      <c r="E16" s="95" t="s">
        <v>141</v>
      </c>
      <c r="F16" s="80">
        <v>4.5</v>
      </c>
      <c r="G16" s="80">
        <v>5.5</v>
      </c>
      <c r="H16" s="90">
        <f>(F16*0.25)+(G16*0.75)</f>
        <v>5.25</v>
      </c>
      <c r="I16" s="91">
        <v>0</v>
      </c>
      <c r="J16" s="61"/>
      <c r="K16" s="80">
        <v>4.5</v>
      </c>
      <c r="L16" s="80">
        <v>5.7</v>
      </c>
      <c r="M16" s="90">
        <f>(K16*0.25)+(L16*0.75)</f>
        <v>5.4</v>
      </c>
      <c r="N16" s="61"/>
      <c r="O16" s="80"/>
      <c r="P16" s="80"/>
      <c r="Q16" s="90">
        <f>(O16*0.25)+(P16*0.75)</f>
        <v>0</v>
      </c>
      <c r="R16" s="61"/>
      <c r="S16" s="90">
        <f>H16</f>
        <v>5.25</v>
      </c>
      <c r="T16" s="90">
        <f>M16</f>
        <v>5.4</v>
      </c>
      <c r="U16" s="90"/>
      <c r="V16" s="90">
        <f>AVERAGE(S16:U16)</f>
        <v>5.3250000000000002</v>
      </c>
      <c r="W16" s="90">
        <f>I16</f>
        <v>0</v>
      </c>
      <c r="X16" s="90">
        <f>V16-W16</f>
        <v>5.3250000000000002</v>
      </c>
      <c r="Y16" s="59">
        <v>5</v>
      </c>
    </row>
    <row r="17" spans="1:25">
      <c r="A17" s="95">
        <v>57</v>
      </c>
      <c r="B17" s="93" t="s">
        <v>190</v>
      </c>
      <c r="C17" s="60"/>
      <c r="D17" s="83"/>
      <c r="E17" s="84"/>
      <c r="F17" s="60"/>
      <c r="G17" s="83"/>
      <c r="H17" s="84"/>
      <c r="I17" s="84"/>
      <c r="J17" s="61"/>
      <c r="K17" s="60"/>
      <c r="L17" s="83"/>
      <c r="M17" s="84"/>
      <c r="N17" s="61"/>
      <c r="O17" s="60"/>
      <c r="P17" s="83"/>
      <c r="Q17" s="84"/>
      <c r="R17" s="61"/>
      <c r="S17" s="84"/>
      <c r="T17" s="84"/>
      <c r="U17" s="84"/>
      <c r="V17" s="84"/>
      <c r="W17" s="84"/>
      <c r="X17" s="84"/>
      <c r="Y17" s="60"/>
    </row>
    <row r="18" spans="1:25">
      <c r="A18" s="95">
        <v>56</v>
      </c>
      <c r="B18" s="93" t="s">
        <v>154</v>
      </c>
      <c r="C18" s="95" t="s">
        <v>218</v>
      </c>
      <c r="D18" s="95" t="s">
        <v>200</v>
      </c>
      <c r="E18" s="95" t="s">
        <v>156</v>
      </c>
      <c r="F18" s="80">
        <v>4.3</v>
      </c>
      <c r="G18" s="80">
        <v>4.2</v>
      </c>
      <c r="H18" s="90">
        <f>(F18*0.25)+(G18*0.75)</f>
        <v>4.2250000000000005</v>
      </c>
      <c r="I18" s="91">
        <v>0</v>
      </c>
      <c r="J18" s="61"/>
      <c r="K18" s="80">
        <v>5.5</v>
      </c>
      <c r="L18" s="80">
        <v>5.6</v>
      </c>
      <c r="M18" s="90">
        <f>(K18*0.25)+(L18*0.75)</f>
        <v>5.5749999999999993</v>
      </c>
      <c r="N18" s="61"/>
      <c r="O18" s="80"/>
      <c r="P18" s="80"/>
      <c r="Q18" s="90">
        <f>(O18*0.25)+(P18*0.75)</f>
        <v>0</v>
      </c>
      <c r="R18" s="61"/>
      <c r="S18" s="90">
        <f>H18</f>
        <v>4.2250000000000005</v>
      </c>
      <c r="T18" s="90">
        <f>M18</f>
        <v>5.5749999999999993</v>
      </c>
      <c r="U18" s="90"/>
      <c r="V18" s="90">
        <f>AVERAGE(S18:U18)</f>
        <v>4.9000000000000004</v>
      </c>
      <c r="W18" s="90">
        <f>I18</f>
        <v>0</v>
      </c>
      <c r="X18" s="90">
        <f>V18-W18</f>
        <v>4.9000000000000004</v>
      </c>
      <c r="Y18" s="59">
        <v>6</v>
      </c>
    </row>
  </sheetData>
  <mergeCells count="1">
    <mergeCell ref="S4:U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7" width="5.6640625" style="59" customWidth="1"/>
    <col min="8" max="8" width="6.6640625" style="59" customWidth="1"/>
    <col min="9" max="9" width="5.6640625" style="59" customWidth="1"/>
    <col min="10" max="10" width="3.1640625" style="59" customWidth="1"/>
    <col min="11" max="12" width="5.6640625" style="59" customWidth="1"/>
    <col min="13" max="13" width="6.6640625" style="59" customWidth="1"/>
    <col min="14" max="14" width="3.1640625" style="59" customWidth="1"/>
    <col min="15" max="16" width="5.6640625" style="59" customWidth="1"/>
    <col min="17" max="17" width="6.6640625" style="59" customWidth="1"/>
    <col min="18" max="18" width="3.1640625" style="59" customWidth="1"/>
    <col min="19" max="21" width="6.6640625" style="59" customWidth="1"/>
    <col min="22" max="22" width="5.6640625" style="59" customWidth="1"/>
    <col min="23" max="24" width="6.6640625" style="59" customWidth="1"/>
    <col min="25" max="25" width="11.5" style="59" customWidth="1"/>
    <col min="26" max="16384" width="8.83203125" style="59"/>
  </cols>
  <sheetData>
    <row r="1" spans="1:25">
      <c r="A1" t="s">
        <v>43</v>
      </c>
      <c r="F1" s="59" t="s">
        <v>0</v>
      </c>
      <c r="H1" s="182" t="s">
        <v>297</v>
      </c>
      <c r="I1" s="131"/>
      <c r="J1" s="61"/>
      <c r="K1" s="59" t="s">
        <v>1</v>
      </c>
      <c r="M1" s="182" t="s">
        <v>298</v>
      </c>
      <c r="N1" s="62"/>
      <c r="O1" s="59" t="s">
        <v>2</v>
      </c>
      <c r="Q1" s="131"/>
      <c r="R1" s="61"/>
      <c r="Y1" s="64">
        <f ca="1">NOW()</f>
        <v>41974.813944907408</v>
      </c>
    </row>
    <row r="2" spans="1:25">
      <c r="A2" s="9" t="s">
        <v>44</v>
      </c>
      <c r="J2" s="61"/>
      <c r="N2" s="62"/>
      <c r="R2" s="61"/>
      <c r="Y2" s="69">
        <f ca="1">NOW()</f>
        <v>41974.813944907408</v>
      </c>
    </row>
    <row r="3" spans="1:25">
      <c r="A3" t="s">
        <v>287</v>
      </c>
      <c r="J3" s="61"/>
      <c r="N3" s="62"/>
      <c r="R3" s="61"/>
    </row>
    <row r="4" spans="1:25">
      <c r="F4" s="129"/>
      <c r="G4" s="129"/>
      <c r="H4" s="129" t="s">
        <v>9</v>
      </c>
      <c r="I4" s="129"/>
      <c r="J4" s="61"/>
      <c r="K4" s="129"/>
      <c r="L4" s="129"/>
      <c r="M4" s="129" t="s">
        <v>9</v>
      </c>
      <c r="N4" s="61"/>
      <c r="O4" s="129"/>
      <c r="P4" s="129"/>
      <c r="Q4" s="129" t="s">
        <v>9</v>
      </c>
      <c r="R4" s="61"/>
      <c r="S4" s="209" t="s">
        <v>10</v>
      </c>
      <c r="T4" s="209"/>
      <c r="U4" s="209"/>
      <c r="V4" s="129" t="s">
        <v>127</v>
      </c>
      <c r="W4" s="129" t="s">
        <v>11</v>
      </c>
      <c r="X4" s="129" t="s">
        <v>9</v>
      </c>
    </row>
    <row r="5" spans="1:25" s="129" customFormat="1">
      <c r="A5" s="129" t="s">
        <v>13</v>
      </c>
      <c r="B5" s="129" t="s">
        <v>14</v>
      </c>
      <c r="C5" s="129" t="s">
        <v>8</v>
      </c>
      <c r="D5" s="129" t="s">
        <v>15</v>
      </c>
      <c r="E5" s="129" t="s">
        <v>16</v>
      </c>
      <c r="F5" s="129" t="s">
        <v>29</v>
      </c>
      <c r="G5" s="129" t="s">
        <v>128</v>
      </c>
      <c r="H5" s="129" t="s">
        <v>32</v>
      </c>
      <c r="I5" s="129" t="s">
        <v>33</v>
      </c>
      <c r="J5" s="76"/>
      <c r="K5" s="129" t="s">
        <v>29</v>
      </c>
      <c r="L5" s="129" t="s">
        <v>128</v>
      </c>
      <c r="M5" s="129" t="s">
        <v>32</v>
      </c>
      <c r="N5" s="76"/>
      <c r="O5" s="129" t="s">
        <v>29</v>
      </c>
      <c r="P5" s="129" t="s">
        <v>128</v>
      </c>
      <c r="Q5" s="129" t="s">
        <v>32</v>
      </c>
      <c r="R5" s="76"/>
      <c r="S5" s="129" t="s">
        <v>34</v>
      </c>
      <c r="T5" s="129" t="s">
        <v>35</v>
      </c>
      <c r="U5" s="129" t="s">
        <v>36</v>
      </c>
      <c r="V5" s="129" t="s">
        <v>28</v>
      </c>
      <c r="W5" s="129" t="s">
        <v>213</v>
      </c>
      <c r="X5" s="129" t="s">
        <v>32</v>
      </c>
      <c r="Y5" s="129" t="s">
        <v>129</v>
      </c>
    </row>
    <row r="6" spans="1:25">
      <c r="J6" s="61"/>
      <c r="N6" s="61"/>
      <c r="R6" s="61"/>
    </row>
    <row r="7" spans="1:25">
      <c r="A7" s="160">
        <v>66</v>
      </c>
      <c r="B7" s="113" t="s">
        <v>66</v>
      </c>
      <c r="C7" s="60"/>
      <c r="D7" s="83"/>
      <c r="E7" s="103" t="s">
        <v>142</v>
      </c>
      <c r="F7" s="60"/>
      <c r="G7" s="83"/>
      <c r="H7" s="84"/>
      <c r="I7" s="84"/>
      <c r="J7" s="61"/>
      <c r="K7" s="60"/>
      <c r="L7" s="83"/>
      <c r="M7" s="84"/>
      <c r="N7" s="61"/>
      <c r="O7" s="60"/>
      <c r="P7" s="83"/>
      <c r="Q7" s="84"/>
      <c r="R7" s="61"/>
      <c r="S7" s="84"/>
      <c r="T7" s="84"/>
      <c r="U7" s="84"/>
      <c r="V7" s="84"/>
      <c r="W7" s="84"/>
      <c r="X7" s="84"/>
      <c r="Y7" s="60"/>
    </row>
    <row r="8" spans="1:25">
      <c r="A8" s="163">
        <v>82</v>
      </c>
      <c r="B8" s="114" t="s">
        <v>173</v>
      </c>
      <c r="C8" s="101" t="s">
        <v>311</v>
      </c>
      <c r="D8" s="163" t="s">
        <v>107</v>
      </c>
      <c r="E8" s="104" t="s">
        <v>288</v>
      </c>
      <c r="F8" s="80">
        <v>6.7</v>
      </c>
      <c r="G8" s="80">
        <v>7.6</v>
      </c>
      <c r="H8" s="90">
        <f>(F8*0.25)+(G8*0.75)</f>
        <v>7.3749999999999991</v>
      </c>
      <c r="I8" s="91">
        <v>0</v>
      </c>
      <c r="J8" s="61"/>
      <c r="K8" s="80">
        <v>6.8</v>
      </c>
      <c r="L8" s="80">
        <v>8.6999999999999993</v>
      </c>
      <c r="M8" s="90">
        <f>(K8*0.25)+(L8*0.75)</f>
        <v>8.2249999999999996</v>
      </c>
      <c r="N8" s="61"/>
      <c r="O8" s="80"/>
      <c r="P8" s="80"/>
      <c r="Q8" s="90">
        <f>(O8*0.25)+(P8*0.75)</f>
        <v>0</v>
      </c>
      <c r="R8" s="61"/>
      <c r="S8" s="90">
        <f>H8</f>
        <v>7.3749999999999991</v>
      </c>
      <c r="T8" s="90">
        <f>M8</f>
        <v>8.2249999999999996</v>
      </c>
      <c r="U8" s="90"/>
      <c r="V8" s="90">
        <f>AVERAGE(S8:U8)</f>
        <v>7.7999999999999989</v>
      </c>
      <c r="W8" s="90">
        <f>I8</f>
        <v>0</v>
      </c>
      <c r="X8" s="90">
        <f>V8-W8</f>
        <v>7.7999999999999989</v>
      </c>
      <c r="Y8" s="59">
        <v>1</v>
      </c>
    </row>
    <row r="9" spans="1:25">
      <c r="A9" s="160">
        <v>85</v>
      </c>
      <c r="B9" s="113" t="s">
        <v>168</v>
      </c>
      <c r="C9" s="60"/>
      <c r="D9" s="83"/>
      <c r="E9" s="84"/>
      <c r="F9" s="60"/>
      <c r="G9" s="83"/>
      <c r="H9" s="84"/>
      <c r="I9" s="84"/>
      <c r="J9" s="61"/>
      <c r="K9" s="60"/>
      <c r="L9" s="83"/>
      <c r="M9" s="84"/>
      <c r="N9" s="61"/>
      <c r="O9" s="60"/>
      <c r="P9" s="83"/>
      <c r="Q9" s="84"/>
      <c r="R9" s="61"/>
      <c r="S9" s="84"/>
      <c r="T9" s="84"/>
      <c r="U9" s="84"/>
      <c r="V9" s="84"/>
      <c r="W9" s="84"/>
      <c r="X9" s="84"/>
      <c r="Y9" s="60"/>
    </row>
    <row r="10" spans="1:25">
      <c r="A10" s="163">
        <v>88</v>
      </c>
      <c r="B10" s="114" t="s">
        <v>112</v>
      </c>
      <c r="C10" s="104" t="s">
        <v>116</v>
      </c>
      <c r="D10" s="163" t="s">
        <v>117</v>
      </c>
      <c r="E10" s="104" t="s">
        <v>143</v>
      </c>
      <c r="F10" s="80">
        <v>6</v>
      </c>
      <c r="G10" s="80">
        <v>6.9</v>
      </c>
      <c r="H10" s="90">
        <f>(F10*0.25)+(G10*0.75)</f>
        <v>6.6750000000000007</v>
      </c>
      <c r="I10" s="91">
        <v>0</v>
      </c>
      <c r="J10" s="61"/>
      <c r="K10" s="80">
        <v>5.4</v>
      </c>
      <c r="L10" s="80">
        <v>7.8</v>
      </c>
      <c r="M10" s="90">
        <f>(K10*0.25)+(L10*0.75)</f>
        <v>7.1999999999999993</v>
      </c>
      <c r="N10" s="61"/>
      <c r="O10" s="80"/>
      <c r="P10" s="80"/>
      <c r="Q10" s="90">
        <f>(O10*0.25)+(P10*0.75)</f>
        <v>0</v>
      </c>
      <c r="R10" s="61"/>
      <c r="S10" s="90">
        <f>H10</f>
        <v>6.6750000000000007</v>
      </c>
      <c r="T10" s="90">
        <f>M10</f>
        <v>7.1999999999999993</v>
      </c>
      <c r="U10" s="90"/>
      <c r="V10" s="90">
        <f>AVERAGE(S10:U10)</f>
        <v>6.9375</v>
      </c>
      <c r="W10" s="90">
        <f>I10</f>
        <v>0</v>
      </c>
      <c r="X10" s="90">
        <f>V10-W10</f>
        <v>6.9375</v>
      </c>
      <c r="Y10" s="59">
        <v>2</v>
      </c>
    </row>
    <row r="11" spans="1:25">
      <c r="A11" s="160">
        <v>11</v>
      </c>
      <c r="B11" s="113" t="s">
        <v>79</v>
      </c>
      <c r="C11" s="60"/>
      <c r="D11" s="83"/>
      <c r="E11" s="84"/>
      <c r="F11" s="60"/>
      <c r="G11" s="83"/>
      <c r="H11" s="84"/>
      <c r="I11" s="84"/>
      <c r="J11" s="61"/>
      <c r="K11" s="60"/>
      <c r="L11" s="83"/>
      <c r="M11" s="84"/>
      <c r="N11" s="61"/>
      <c r="O11" s="60"/>
      <c r="P11" s="83"/>
      <c r="Q11" s="84"/>
      <c r="R11" s="61"/>
      <c r="S11" s="84"/>
      <c r="T11" s="84"/>
      <c r="U11" s="84"/>
      <c r="V11" s="84"/>
      <c r="W11" s="84"/>
      <c r="X11" s="84"/>
      <c r="Y11" s="60"/>
    </row>
    <row r="12" spans="1:25">
      <c r="A12" s="163">
        <v>14</v>
      </c>
      <c r="B12" s="114" t="s">
        <v>77</v>
      </c>
      <c r="C12" s="104" t="s">
        <v>197</v>
      </c>
      <c r="D12" s="163" t="s">
        <v>187</v>
      </c>
      <c r="E12" s="104" t="s">
        <v>140</v>
      </c>
      <c r="F12" s="80">
        <v>4</v>
      </c>
      <c r="G12" s="80">
        <v>6</v>
      </c>
      <c r="H12" s="90">
        <f>(F12*0.25)+(G12*0.75)</f>
        <v>5.5</v>
      </c>
      <c r="I12" s="91">
        <v>0</v>
      </c>
      <c r="J12" s="61"/>
      <c r="K12" s="80">
        <v>4.4000000000000004</v>
      </c>
      <c r="L12" s="80">
        <v>8.3000000000000007</v>
      </c>
      <c r="M12" s="90">
        <f>(K12*0.25)+(L12*0.75)</f>
        <v>7.3250000000000011</v>
      </c>
      <c r="N12" s="61"/>
      <c r="O12" s="80"/>
      <c r="P12" s="80"/>
      <c r="Q12" s="90">
        <f>(O12*0.25)+(P12*0.75)</f>
        <v>0</v>
      </c>
      <c r="R12" s="61"/>
      <c r="S12" s="90">
        <f>H12</f>
        <v>5.5</v>
      </c>
      <c r="T12" s="90">
        <f>M12</f>
        <v>7.3250000000000011</v>
      </c>
      <c r="U12" s="90"/>
      <c r="V12" s="90">
        <f>AVERAGE(S12:U12)</f>
        <v>6.4125000000000005</v>
      </c>
      <c r="W12" s="90">
        <f>I12</f>
        <v>0</v>
      </c>
      <c r="X12" s="90">
        <f>V12-W12</f>
        <v>6.4125000000000005</v>
      </c>
      <c r="Y12" s="59">
        <v>3</v>
      </c>
    </row>
    <row r="13" spans="1:25">
      <c r="A13" s="160">
        <v>86</v>
      </c>
      <c r="B13" s="113" t="s">
        <v>139</v>
      </c>
      <c r="C13" s="60"/>
      <c r="D13" s="83"/>
      <c r="E13" s="84"/>
      <c r="F13" s="60"/>
      <c r="G13" s="83"/>
      <c r="H13" s="84"/>
      <c r="I13" s="84"/>
      <c r="J13" s="61"/>
      <c r="K13" s="60"/>
      <c r="L13" s="83"/>
      <c r="M13" s="84"/>
      <c r="N13" s="61"/>
      <c r="O13" s="60"/>
      <c r="P13" s="83"/>
      <c r="Q13" s="84"/>
      <c r="R13" s="61"/>
      <c r="S13" s="84"/>
      <c r="T13" s="84"/>
      <c r="U13" s="84"/>
      <c r="V13" s="84"/>
      <c r="W13" s="84"/>
      <c r="X13" s="84"/>
      <c r="Y13" s="60"/>
    </row>
    <row r="14" spans="1:25">
      <c r="A14" s="163">
        <v>75</v>
      </c>
      <c r="B14" s="114" t="s">
        <v>113</v>
      </c>
      <c r="C14" s="104" t="s">
        <v>116</v>
      </c>
      <c r="D14" s="163" t="s">
        <v>117</v>
      </c>
      <c r="E14" s="104" t="s">
        <v>143</v>
      </c>
      <c r="F14" s="80">
        <v>4</v>
      </c>
      <c r="G14" s="80">
        <v>4.8</v>
      </c>
      <c r="H14" s="90">
        <f>(F14*0.25)+(G14*0.75)</f>
        <v>4.5999999999999996</v>
      </c>
      <c r="I14" s="91">
        <v>0</v>
      </c>
      <c r="J14" s="61"/>
      <c r="K14" s="80">
        <v>5.4</v>
      </c>
      <c r="L14" s="80">
        <v>8</v>
      </c>
      <c r="M14" s="90">
        <f>(K14*0.25)+(L14*0.75)</f>
        <v>7.35</v>
      </c>
      <c r="N14" s="61"/>
      <c r="O14" s="80"/>
      <c r="P14" s="80"/>
      <c r="Q14" s="90">
        <f>(O14*0.25)+(P14*0.75)</f>
        <v>0</v>
      </c>
      <c r="R14" s="61"/>
      <c r="S14" s="90">
        <f>H14</f>
        <v>4.5999999999999996</v>
      </c>
      <c r="T14" s="90">
        <f>M14</f>
        <v>7.35</v>
      </c>
      <c r="U14" s="90"/>
      <c r="V14" s="90">
        <f>AVERAGE(S14:U14)</f>
        <v>5.9749999999999996</v>
      </c>
      <c r="W14" s="90">
        <f>I14</f>
        <v>0</v>
      </c>
      <c r="X14" s="90">
        <f>V14-W14</f>
        <v>5.9749999999999996</v>
      </c>
      <c r="Y14" s="59">
        <v>4</v>
      </c>
    </row>
    <row r="15" spans="1:25">
      <c r="A15" s="160">
        <v>77</v>
      </c>
      <c r="B15" s="113" t="s">
        <v>110</v>
      </c>
      <c r="C15" s="60"/>
      <c r="D15" s="83"/>
      <c r="E15" s="84"/>
      <c r="F15" s="60"/>
      <c r="G15" s="83"/>
      <c r="H15" s="84"/>
      <c r="I15" s="84"/>
      <c r="J15" s="61"/>
      <c r="K15" s="60"/>
      <c r="L15" s="83"/>
      <c r="M15" s="84"/>
      <c r="N15" s="61"/>
      <c r="O15" s="60"/>
      <c r="P15" s="83"/>
      <c r="Q15" s="84"/>
      <c r="R15" s="61"/>
      <c r="S15" s="84"/>
      <c r="T15" s="84"/>
      <c r="U15" s="84"/>
      <c r="V15" s="84"/>
      <c r="W15" s="84"/>
      <c r="X15" s="84"/>
      <c r="Y15" s="60"/>
    </row>
    <row r="16" spans="1:25">
      <c r="A16" s="163">
        <v>80</v>
      </c>
      <c r="B16" s="114" t="s">
        <v>114</v>
      </c>
      <c r="C16" s="104" t="s">
        <v>116</v>
      </c>
      <c r="D16" s="163" t="s">
        <v>117</v>
      </c>
      <c r="E16" s="104" t="s">
        <v>143</v>
      </c>
      <c r="F16" s="80"/>
      <c r="G16" s="80"/>
      <c r="H16" s="90">
        <f>(F16*0.25)+(G16*0.75)</f>
        <v>0</v>
      </c>
      <c r="I16" s="91"/>
      <c r="J16" s="61"/>
      <c r="K16" s="80"/>
      <c r="L16" s="80"/>
      <c r="M16" s="90">
        <f>(K16*0.25)+(L16*0.75)</f>
        <v>0</v>
      </c>
      <c r="N16" s="61"/>
      <c r="O16" s="80"/>
      <c r="P16" s="80"/>
      <c r="Q16" s="90">
        <f>(O16*0.25)+(P16*0.75)</f>
        <v>0</v>
      </c>
      <c r="R16" s="61"/>
      <c r="S16" s="90">
        <f>H16</f>
        <v>0</v>
      </c>
      <c r="T16" s="90">
        <f>M16</f>
        <v>0</v>
      </c>
      <c r="U16" s="90"/>
      <c r="V16" s="90">
        <f>AVERAGE(S16:U16)</f>
        <v>0</v>
      </c>
      <c r="W16" s="90">
        <f>I16</f>
        <v>0</v>
      </c>
      <c r="X16" s="207" t="s">
        <v>315</v>
      </c>
    </row>
    <row r="17" spans="1:25">
      <c r="A17" s="160">
        <v>7</v>
      </c>
      <c r="B17" s="113" t="s">
        <v>86</v>
      </c>
      <c r="C17" s="60"/>
      <c r="D17" s="83"/>
      <c r="E17" s="103" t="s">
        <v>91</v>
      </c>
      <c r="F17" s="60"/>
      <c r="G17" s="83"/>
      <c r="H17" s="84"/>
      <c r="I17" s="84"/>
      <c r="J17" s="61"/>
      <c r="K17" s="60"/>
      <c r="L17" s="83"/>
      <c r="M17" s="84"/>
      <c r="N17" s="61"/>
      <c r="O17" s="60"/>
      <c r="P17" s="83"/>
      <c r="Q17" s="84"/>
      <c r="R17" s="61"/>
      <c r="S17" s="84"/>
      <c r="T17" s="84"/>
      <c r="U17" s="84"/>
      <c r="V17" s="84"/>
      <c r="W17" s="84"/>
      <c r="X17" s="84"/>
      <c r="Y17" s="60"/>
    </row>
    <row r="18" spans="1:25">
      <c r="A18" s="163">
        <v>68</v>
      </c>
      <c r="B18" s="114" t="s">
        <v>47</v>
      </c>
      <c r="C18" s="104" t="s">
        <v>89</v>
      </c>
      <c r="D18" s="163" t="s">
        <v>90</v>
      </c>
      <c r="E18" s="104" t="s">
        <v>142</v>
      </c>
      <c r="F18" s="80"/>
      <c r="G18" s="80"/>
      <c r="H18" s="90">
        <f>(F18*0.25)+(G18*0.75)</f>
        <v>0</v>
      </c>
      <c r="I18" s="91"/>
      <c r="J18" s="61"/>
      <c r="K18" s="80"/>
      <c r="L18" s="80"/>
      <c r="M18" s="90">
        <f>(K18*0.25)+(L18*0.75)</f>
        <v>0</v>
      </c>
      <c r="N18" s="61"/>
      <c r="O18" s="80"/>
      <c r="P18" s="80"/>
      <c r="Q18" s="90">
        <f>(O18*0.25)+(P18*0.75)</f>
        <v>0</v>
      </c>
      <c r="R18" s="61"/>
      <c r="S18" s="90">
        <f>H18</f>
        <v>0</v>
      </c>
      <c r="T18" s="90">
        <f>M18</f>
        <v>0</v>
      </c>
      <c r="U18" s="90"/>
      <c r="V18" s="90">
        <f>AVERAGE(S18:U18)</f>
        <v>0</v>
      </c>
      <c r="W18" s="90">
        <f>I18</f>
        <v>0</v>
      </c>
      <c r="X18" s="207" t="s">
        <v>315</v>
      </c>
    </row>
    <row r="19" spans="1:25">
      <c r="A19" s="160">
        <v>5</v>
      </c>
      <c r="B19" s="113" t="s">
        <v>87</v>
      </c>
      <c r="C19" s="60"/>
      <c r="D19" s="83"/>
      <c r="E19" s="84"/>
      <c r="F19" s="60"/>
      <c r="G19" s="83"/>
      <c r="H19" s="84"/>
      <c r="I19" s="84"/>
      <c r="J19" s="61"/>
      <c r="K19" s="60"/>
      <c r="L19" s="83"/>
      <c r="M19" s="84"/>
      <c r="N19" s="61"/>
      <c r="O19" s="60"/>
      <c r="P19" s="83"/>
      <c r="Q19" s="84"/>
      <c r="R19" s="61"/>
      <c r="S19" s="84"/>
      <c r="T19" s="84"/>
      <c r="U19" s="84"/>
      <c r="V19" s="84"/>
      <c r="W19" s="84"/>
      <c r="X19" s="84"/>
      <c r="Y19" s="60"/>
    </row>
    <row r="20" spans="1:25">
      <c r="A20" s="163">
        <v>1</v>
      </c>
      <c r="B20" s="114" t="s">
        <v>135</v>
      </c>
      <c r="C20" s="104" t="s">
        <v>89</v>
      </c>
      <c r="D20" s="163" t="s">
        <v>90</v>
      </c>
      <c r="E20" s="104" t="s">
        <v>91</v>
      </c>
      <c r="F20" s="80"/>
      <c r="G20" s="80"/>
      <c r="H20" s="90">
        <f>(F20*0.25)+(G20*0.75)</f>
        <v>0</v>
      </c>
      <c r="I20" s="91"/>
      <c r="J20" s="61"/>
      <c r="K20" s="80"/>
      <c r="L20" s="80"/>
      <c r="M20" s="90">
        <f>(K20*0.25)+(L20*0.75)</f>
        <v>0</v>
      </c>
      <c r="N20" s="61"/>
      <c r="O20" s="80"/>
      <c r="P20" s="80"/>
      <c r="Q20" s="90">
        <f>(O20*0.25)+(P20*0.75)</f>
        <v>0</v>
      </c>
      <c r="R20" s="61"/>
      <c r="S20" s="90">
        <f>H20</f>
        <v>0</v>
      </c>
      <c r="T20" s="90">
        <f>M20</f>
        <v>0</v>
      </c>
      <c r="U20" s="90"/>
      <c r="V20" s="90">
        <f>AVERAGE(S20:U20)</f>
        <v>0</v>
      </c>
      <c r="W20" s="90">
        <f>I20</f>
        <v>0</v>
      </c>
      <c r="X20" s="207" t="s">
        <v>315</v>
      </c>
    </row>
  </sheetData>
  <mergeCells count="1">
    <mergeCell ref="S4:U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300</v>
      </c>
      <c r="G1" s="2"/>
      <c r="H1" t="s">
        <v>1</v>
      </c>
      <c r="J1" s="165" t="s">
        <v>301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130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 ht="13">
      <c r="A7" s="41">
        <v>27</v>
      </c>
      <c r="B7" s="42" t="s">
        <v>59</v>
      </c>
      <c r="C7" s="41" t="s">
        <v>62</v>
      </c>
      <c r="D7" s="21">
        <v>6.2</v>
      </c>
      <c r="E7" s="21">
        <v>7.5</v>
      </c>
      <c r="F7" s="31">
        <f t="shared" ref="F7:F22" si="0">(D7*0.25)+(E7*0.75)</f>
        <v>7.1749999999999998</v>
      </c>
      <c r="G7" s="2"/>
      <c r="H7" s="21">
        <v>5.5</v>
      </c>
      <c r="I7" s="21">
        <v>6.4</v>
      </c>
      <c r="J7" s="31">
        <f t="shared" ref="J7:J22" si="1">(H7*0.25)+(I7*0.75)</f>
        <v>6.1750000000000007</v>
      </c>
      <c r="K7" s="2"/>
      <c r="L7" s="21"/>
      <c r="M7" s="21"/>
      <c r="N7" s="31">
        <f t="shared" ref="N7:N22" si="2">(L7*0.25)+(M7*0.75)</f>
        <v>0</v>
      </c>
      <c r="O7" s="2"/>
      <c r="P7" s="31">
        <f t="shared" ref="P7:P22" si="3">F7</f>
        <v>7.1749999999999998</v>
      </c>
      <c r="Q7" s="31">
        <f t="shared" ref="Q7:Q22" si="4">J7</f>
        <v>6.1750000000000007</v>
      </c>
      <c r="R7" s="31"/>
      <c r="S7" s="31">
        <f t="shared" ref="S7:S22" si="5">AVERAGE(P7:R7)</f>
        <v>6.6750000000000007</v>
      </c>
      <c r="T7">
        <f t="shared" ref="T7:T22" si="6">RANK(S7,S$7:S$22)</f>
        <v>1</v>
      </c>
    </row>
    <row r="8" spans="1:20" ht="26">
      <c r="A8" s="36">
        <v>64</v>
      </c>
      <c r="B8" s="33" t="s">
        <v>138</v>
      </c>
      <c r="C8" s="36" t="s">
        <v>142</v>
      </c>
      <c r="D8" s="21">
        <v>6.9</v>
      </c>
      <c r="E8" s="21">
        <v>7.5</v>
      </c>
      <c r="F8" s="31">
        <f t="shared" si="0"/>
        <v>7.35</v>
      </c>
      <c r="G8" s="2"/>
      <c r="H8" s="21">
        <v>5</v>
      </c>
      <c r="I8" s="21">
        <v>6.2</v>
      </c>
      <c r="J8" s="31">
        <f t="shared" si="1"/>
        <v>5.9</v>
      </c>
      <c r="K8" s="2"/>
      <c r="L8" s="21"/>
      <c r="M8" s="21"/>
      <c r="N8" s="31">
        <f t="shared" si="2"/>
        <v>0</v>
      </c>
      <c r="O8" s="2"/>
      <c r="P8" s="31">
        <f t="shared" si="3"/>
        <v>7.35</v>
      </c>
      <c r="Q8" s="31">
        <f t="shared" si="4"/>
        <v>5.9</v>
      </c>
      <c r="R8" s="31"/>
      <c r="S8" s="31">
        <f t="shared" si="5"/>
        <v>6.625</v>
      </c>
      <c r="T8">
        <f t="shared" si="6"/>
        <v>2</v>
      </c>
    </row>
    <row r="9" spans="1:20" ht="13">
      <c r="A9" s="41">
        <v>66</v>
      </c>
      <c r="B9" s="185" t="s">
        <v>303</v>
      </c>
      <c r="C9" s="41" t="s">
        <v>142</v>
      </c>
      <c r="D9" s="21">
        <v>7.6</v>
      </c>
      <c r="E9" s="21">
        <v>6.5</v>
      </c>
      <c r="F9" s="31">
        <f t="shared" si="0"/>
        <v>6.7750000000000004</v>
      </c>
      <c r="G9" s="2"/>
      <c r="H9" s="21">
        <v>5.8</v>
      </c>
      <c r="I9" s="21">
        <v>6.7</v>
      </c>
      <c r="J9" s="31">
        <f t="shared" si="1"/>
        <v>6.4750000000000005</v>
      </c>
      <c r="K9" s="2"/>
      <c r="L9" s="21"/>
      <c r="M9" s="21"/>
      <c r="N9" s="31">
        <f t="shared" si="2"/>
        <v>0</v>
      </c>
      <c r="O9" s="2"/>
      <c r="P9" s="31">
        <f t="shared" si="3"/>
        <v>6.7750000000000004</v>
      </c>
      <c r="Q9" s="31">
        <f t="shared" si="4"/>
        <v>6.4750000000000005</v>
      </c>
      <c r="R9" s="31"/>
      <c r="S9" s="31">
        <f t="shared" si="5"/>
        <v>6.625</v>
      </c>
      <c r="T9">
        <f t="shared" si="6"/>
        <v>2</v>
      </c>
    </row>
    <row r="10" spans="1:20" ht="13">
      <c r="A10" s="36">
        <v>25</v>
      </c>
      <c r="B10" s="33" t="s">
        <v>136</v>
      </c>
      <c r="C10" s="36" t="s">
        <v>62</v>
      </c>
      <c r="D10" s="21">
        <v>5.5</v>
      </c>
      <c r="E10" s="21">
        <v>6.2</v>
      </c>
      <c r="F10" s="31">
        <f t="shared" si="0"/>
        <v>6.0250000000000004</v>
      </c>
      <c r="G10" s="2"/>
      <c r="H10" s="21">
        <v>5.4</v>
      </c>
      <c r="I10" s="21">
        <v>6.1</v>
      </c>
      <c r="J10" s="31">
        <f t="shared" si="1"/>
        <v>5.9249999999999989</v>
      </c>
      <c r="K10" s="2"/>
      <c r="L10" s="21"/>
      <c r="M10" s="21"/>
      <c r="N10" s="31">
        <f t="shared" si="2"/>
        <v>0</v>
      </c>
      <c r="O10" s="2"/>
      <c r="P10" s="31">
        <f t="shared" si="3"/>
        <v>6.0250000000000004</v>
      </c>
      <c r="Q10" s="31">
        <f t="shared" si="4"/>
        <v>5.9249999999999989</v>
      </c>
      <c r="R10" s="31"/>
      <c r="S10" s="31">
        <f t="shared" si="5"/>
        <v>5.9749999999999996</v>
      </c>
      <c r="T10">
        <f t="shared" si="6"/>
        <v>4</v>
      </c>
    </row>
    <row r="11" spans="1:20" ht="13">
      <c r="A11" s="36">
        <v>80</v>
      </c>
      <c r="B11" s="33" t="s">
        <v>114</v>
      </c>
      <c r="C11" s="36" t="s">
        <v>143</v>
      </c>
      <c r="D11" s="21">
        <v>5.2</v>
      </c>
      <c r="E11" s="21">
        <v>5.2</v>
      </c>
      <c r="F11" s="31">
        <f t="shared" si="0"/>
        <v>5.2</v>
      </c>
      <c r="G11" s="2"/>
      <c r="H11" s="21">
        <v>5.4</v>
      </c>
      <c r="I11" s="21">
        <v>6.3</v>
      </c>
      <c r="J11" s="31">
        <f t="shared" si="1"/>
        <v>6.0749999999999993</v>
      </c>
      <c r="K11" s="2"/>
      <c r="L11" s="21"/>
      <c r="M11" s="21"/>
      <c r="N11" s="31">
        <f t="shared" si="2"/>
        <v>0</v>
      </c>
      <c r="O11" s="2"/>
      <c r="P11" s="31">
        <f t="shared" si="3"/>
        <v>5.2</v>
      </c>
      <c r="Q11" s="31">
        <f t="shared" si="4"/>
        <v>6.0749999999999993</v>
      </c>
      <c r="R11" s="31"/>
      <c r="S11" s="31">
        <f t="shared" si="5"/>
        <v>5.6374999999999993</v>
      </c>
      <c r="T11">
        <f t="shared" si="6"/>
        <v>5</v>
      </c>
    </row>
    <row r="12" spans="1:20" ht="13">
      <c r="A12" s="36">
        <v>4</v>
      </c>
      <c r="B12" s="33" t="s">
        <v>84</v>
      </c>
      <c r="C12" s="36" t="s">
        <v>91</v>
      </c>
      <c r="D12" s="21">
        <v>5.5</v>
      </c>
      <c r="E12" s="21">
        <v>5.8</v>
      </c>
      <c r="F12" s="31">
        <f t="shared" si="0"/>
        <v>5.7249999999999996</v>
      </c>
      <c r="G12" s="2"/>
      <c r="H12" s="21">
        <v>4.7</v>
      </c>
      <c r="I12" s="21">
        <v>5.8</v>
      </c>
      <c r="J12" s="31">
        <f t="shared" si="1"/>
        <v>5.5249999999999995</v>
      </c>
      <c r="K12" s="2"/>
      <c r="L12" s="21"/>
      <c r="M12" s="21"/>
      <c r="N12" s="31">
        <f t="shared" si="2"/>
        <v>0</v>
      </c>
      <c r="O12" s="2"/>
      <c r="P12" s="31">
        <f t="shared" si="3"/>
        <v>5.7249999999999996</v>
      </c>
      <c r="Q12" s="31">
        <f t="shared" si="4"/>
        <v>5.5249999999999995</v>
      </c>
      <c r="R12" s="31"/>
      <c r="S12" s="31">
        <f t="shared" si="5"/>
        <v>5.625</v>
      </c>
      <c r="T12">
        <f t="shared" si="6"/>
        <v>6</v>
      </c>
    </row>
    <row r="13" spans="1:20" ht="13">
      <c r="A13" s="36">
        <v>17</v>
      </c>
      <c r="B13" s="33" t="s">
        <v>78</v>
      </c>
      <c r="C13" s="36" t="s">
        <v>140</v>
      </c>
      <c r="D13" s="21">
        <v>5</v>
      </c>
      <c r="E13" s="21">
        <v>5.6</v>
      </c>
      <c r="F13" s="31">
        <f t="shared" si="0"/>
        <v>5.4499999999999993</v>
      </c>
      <c r="G13" s="2"/>
      <c r="H13" s="21">
        <v>4.5</v>
      </c>
      <c r="I13" s="21">
        <v>6.2</v>
      </c>
      <c r="J13" s="31">
        <f t="shared" si="1"/>
        <v>5.7750000000000004</v>
      </c>
      <c r="K13" s="2"/>
      <c r="L13" s="21"/>
      <c r="M13" s="21"/>
      <c r="N13" s="31">
        <f t="shared" si="2"/>
        <v>0</v>
      </c>
      <c r="O13" s="2"/>
      <c r="P13" s="31">
        <f t="shared" si="3"/>
        <v>5.4499999999999993</v>
      </c>
      <c r="Q13" s="31">
        <f t="shared" si="4"/>
        <v>5.7750000000000004</v>
      </c>
      <c r="R13" s="31"/>
      <c r="S13" s="31">
        <f t="shared" si="5"/>
        <v>5.6124999999999998</v>
      </c>
      <c r="T13">
        <f t="shared" si="6"/>
        <v>7</v>
      </c>
    </row>
    <row r="14" spans="1:20" ht="13">
      <c r="A14" s="41">
        <v>73</v>
      </c>
      <c r="B14" s="185" t="s">
        <v>304</v>
      </c>
      <c r="C14" s="41" t="s">
        <v>142</v>
      </c>
      <c r="D14" s="21">
        <v>5.0999999999999996</v>
      </c>
      <c r="E14" s="21">
        <v>5.8</v>
      </c>
      <c r="F14" s="31">
        <f t="shared" si="0"/>
        <v>5.625</v>
      </c>
      <c r="G14" s="2"/>
      <c r="H14" s="21">
        <v>4.4000000000000004</v>
      </c>
      <c r="I14" s="21">
        <v>5.8</v>
      </c>
      <c r="J14" s="31">
        <f t="shared" si="1"/>
        <v>5.4499999999999993</v>
      </c>
      <c r="K14" s="2"/>
      <c r="L14" s="21"/>
      <c r="M14" s="21"/>
      <c r="N14" s="31">
        <f t="shared" si="2"/>
        <v>0</v>
      </c>
      <c r="O14" s="2"/>
      <c r="P14" s="31">
        <f t="shared" si="3"/>
        <v>5.625</v>
      </c>
      <c r="Q14" s="31">
        <f t="shared" si="4"/>
        <v>5.4499999999999993</v>
      </c>
      <c r="R14" s="31"/>
      <c r="S14" s="31">
        <f t="shared" si="5"/>
        <v>5.5374999999999996</v>
      </c>
      <c r="T14">
        <f t="shared" si="6"/>
        <v>8</v>
      </c>
    </row>
    <row r="15" spans="1:20" ht="13">
      <c r="A15" s="36">
        <v>86</v>
      </c>
      <c r="B15" s="33" t="s">
        <v>139</v>
      </c>
      <c r="C15" s="36" t="s">
        <v>143</v>
      </c>
      <c r="D15" s="21">
        <v>4.9000000000000004</v>
      </c>
      <c r="E15" s="21">
        <v>5.4</v>
      </c>
      <c r="F15" s="31">
        <f t="shared" si="0"/>
        <v>5.2750000000000004</v>
      </c>
      <c r="G15" s="2"/>
      <c r="H15" s="21">
        <v>4.7</v>
      </c>
      <c r="I15" s="21">
        <v>6</v>
      </c>
      <c r="J15" s="31">
        <f t="shared" si="1"/>
        <v>5.6749999999999998</v>
      </c>
      <c r="K15" s="2"/>
      <c r="L15" s="21"/>
      <c r="M15" s="21"/>
      <c r="N15" s="31">
        <f t="shared" si="2"/>
        <v>0</v>
      </c>
      <c r="O15" s="2"/>
      <c r="P15" s="31">
        <f t="shared" si="3"/>
        <v>5.2750000000000004</v>
      </c>
      <c r="Q15" s="31">
        <f t="shared" si="4"/>
        <v>5.6749999999999998</v>
      </c>
      <c r="R15" s="31"/>
      <c r="S15" s="31">
        <f t="shared" si="5"/>
        <v>5.4749999999999996</v>
      </c>
      <c r="T15">
        <f t="shared" si="6"/>
        <v>9</v>
      </c>
    </row>
    <row r="16" spans="1:20" ht="13">
      <c r="A16" s="36">
        <v>1</v>
      </c>
      <c r="B16" s="33" t="s">
        <v>135</v>
      </c>
      <c r="C16" s="36" t="s">
        <v>91</v>
      </c>
      <c r="D16" s="21">
        <v>5.8</v>
      </c>
      <c r="E16" s="21">
        <v>5.5</v>
      </c>
      <c r="F16" s="31">
        <f t="shared" si="0"/>
        <v>5.5750000000000002</v>
      </c>
      <c r="G16" s="2"/>
      <c r="H16" s="21">
        <v>4</v>
      </c>
      <c r="I16" s="21">
        <v>5.3</v>
      </c>
      <c r="J16" s="31">
        <f t="shared" si="1"/>
        <v>4.9749999999999996</v>
      </c>
      <c r="K16" s="2"/>
      <c r="L16" s="21"/>
      <c r="M16" s="21"/>
      <c r="N16" s="31">
        <f t="shared" si="2"/>
        <v>0</v>
      </c>
      <c r="O16" s="2"/>
      <c r="P16" s="31">
        <f t="shared" si="3"/>
        <v>5.5750000000000002</v>
      </c>
      <c r="Q16" s="31">
        <f t="shared" si="4"/>
        <v>4.9749999999999996</v>
      </c>
      <c r="R16" s="31"/>
      <c r="S16" s="31">
        <f t="shared" si="5"/>
        <v>5.2750000000000004</v>
      </c>
      <c r="T16">
        <f t="shared" si="6"/>
        <v>10</v>
      </c>
    </row>
    <row r="17" spans="1:20" ht="13">
      <c r="A17" s="36">
        <v>36</v>
      </c>
      <c r="B17" s="33" t="s">
        <v>137</v>
      </c>
      <c r="C17" s="36" t="s">
        <v>141</v>
      </c>
      <c r="D17" s="21">
        <v>4.5</v>
      </c>
      <c r="E17" s="21">
        <v>5.6</v>
      </c>
      <c r="F17" s="31">
        <f t="shared" si="0"/>
        <v>5.3249999999999993</v>
      </c>
      <c r="G17" s="2"/>
      <c r="H17" s="21">
        <v>4.2</v>
      </c>
      <c r="I17" s="21">
        <v>5.3</v>
      </c>
      <c r="J17" s="31">
        <f t="shared" si="1"/>
        <v>5.0249999999999995</v>
      </c>
      <c r="K17" s="2"/>
      <c r="L17" s="21"/>
      <c r="M17" s="21"/>
      <c r="N17" s="31">
        <f t="shared" si="2"/>
        <v>0</v>
      </c>
      <c r="O17" s="2"/>
      <c r="P17" s="31">
        <f t="shared" si="3"/>
        <v>5.3249999999999993</v>
      </c>
      <c r="Q17" s="31">
        <f t="shared" si="4"/>
        <v>5.0249999999999995</v>
      </c>
      <c r="R17" s="31"/>
      <c r="S17" s="31">
        <f t="shared" si="5"/>
        <v>5.1749999999999989</v>
      </c>
      <c r="T17">
        <f t="shared" si="6"/>
        <v>11</v>
      </c>
    </row>
    <row r="18" spans="1:20" ht="13">
      <c r="A18" s="41">
        <v>59</v>
      </c>
      <c r="B18" s="185" t="s">
        <v>305</v>
      </c>
      <c r="C18" s="41" t="s">
        <v>142</v>
      </c>
      <c r="D18" s="21">
        <v>3.6</v>
      </c>
      <c r="E18" s="21">
        <v>5.4</v>
      </c>
      <c r="F18" s="31">
        <f t="shared" si="0"/>
        <v>4.9500000000000011</v>
      </c>
      <c r="G18" s="2"/>
      <c r="H18" s="21">
        <v>4.5</v>
      </c>
      <c r="I18" s="21">
        <v>5.5</v>
      </c>
      <c r="J18" s="31">
        <f t="shared" si="1"/>
        <v>5.25</v>
      </c>
      <c r="K18" s="2"/>
      <c r="L18" s="21"/>
      <c r="M18" s="21"/>
      <c r="N18" s="31">
        <f t="shared" si="2"/>
        <v>0</v>
      </c>
      <c r="O18" s="2"/>
      <c r="P18" s="31">
        <f t="shared" si="3"/>
        <v>4.9500000000000011</v>
      </c>
      <c r="Q18" s="31">
        <f t="shared" si="4"/>
        <v>5.25</v>
      </c>
      <c r="R18" s="31"/>
      <c r="S18" s="31">
        <f t="shared" si="5"/>
        <v>5.1000000000000005</v>
      </c>
      <c r="T18">
        <f t="shared" si="6"/>
        <v>12</v>
      </c>
    </row>
    <row r="19" spans="1:20" ht="13">
      <c r="A19" s="36">
        <v>72</v>
      </c>
      <c r="B19" s="33" t="s">
        <v>105</v>
      </c>
      <c r="C19" s="36" t="s">
        <v>142</v>
      </c>
      <c r="D19" s="21">
        <v>3.6</v>
      </c>
      <c r="E19" s="21">
        <v>5.2</v>
      </c>
      <c r="F19" s="31">
        <f t="shared" si="0"/>
        <v>4.8000000000000007</v>
      </c>
      <c r="G19" s="2"/>
      <c r="H19" s="21">
        <v>4.7</v>
      </c>
      <c r="I19" s="21">
        <v>5.6</v>
      </c>
      <c r="J19" s="31">
        <f t="shared" si="1"/>
        <v>5.3749999999999991</v>
      </c>
      <c r="K19" s="2"/>
      <c r="L19" s="21"/>
      <c r="M19" s="21"/>
      <c r="N19" s="31">
        <f t="shared" si="2"/>
        <v>0</v>
      </c>
      <c r="O19" s="2"/>
      <c r="P19" s="31">
        <f t="shared" si="3"/>
        <v>4.8000000000000007</v>
      </c>
      <c r="Q19" s="31">
        <f t="shared" si="4"/>
        <v>5.3749999999999991</v>
      </c>
      <c r="R19" s="31"/>
      <c r="S19" s="31">
        <f t="shared" si="5"/>
        <v>5.0875000000000004</v>
      </c>
      <c r="T19">
        <f t="shared" si="6"/>
        <v>13</v>
      </c>
    </row>
    <row r="20" spans="1:20" ht="13">
      <c r="A20" s="36">
        <v>5</v>
      </c>
      <c r="B20" s="33" t="s">
        <v>87</v>
      </c>
      <c r="C20" s="36" t="s">
        <v>91</v>
      </c>
      <c r="D20" s="21">
        <v>3.7</v>
      </c>
      <c r="E20" s="21">
        <v>5</v>
      </c>
      <c r="F20" s="31">
        <f t="shared" si="0"/>
        <v>4.6749999999999998</v>
      </c>
      <c r="G20" s="2"/>
      <c r="H20" s="21">
        <v>4.7</v>
      </c>
      <c r="I20" s="21">
        <v>5.5</v>
      </c>
      <c r="J20" s="31">
        <f t="shared" si="1"/>
        <v>5.3</v>
      </c>
      <c r="K20" s="2"/>
      <c r="L20" s="21"/>
      <c r="M20" s="21"/>
      <c r="N20" s="31">
        <f t="shared" si="2"/>
        <v>0</v>
      </c>
      <c r="O20" s="2"/>
      <c r="P20" s="31">
        <f t="shared" si="3"/>
        <v>4.6749999999999998</v>
      </c>
      <c r="Q20" s="31">
        <f t="shared" si="4"/>
        <v>5.3</v>
      </c>
      <c r="R20" s="31"/>
      <c r="S20" s="31">
        <f t="shared" si="5"/>
        <v>4.9874999999999998</v>
      </c>
      <c r="T20">
        <f t="shared" si="6"/>
        <v>14</v>
      </c>
    </row>
    <row r="21" spans="1:20" ht="13">
      <c r="A21" s="36">
        <v>74</v>
      </c>
      <c r="B21" s="33" t="s">
        <v>104</v>
      </c>
      <c r="C21" s="36" t="s">
        <v>142</v>
      </c>
      <c r="D21" s="21">
        <v>3.6</v>
      </c>
      <c r="E21" s="21">
        <v>4.8</v>
      </c>
      <c r="F21" s="31">
        <f t="shared" si="0"/>
        <v>4.5</v>
      </c>
      <c r="G21" s="2"/>
      <c r="H21" s="21">
        <v>4.3</v>
      </c>
      <c r="I21" s="21">
        <v>5.3</v>
      </c>
      <c r="J21" s="31">
        <f t="shared" si="1"/>
        <v>5.05</v>
      </c>
      <c r="K21" s="2"/>
      <c r="L21" s="21"/>
      <c r="M21" s="21"/>
      <c r="N21" s="31">
        <f t="shared" si="2"/>
        <v>0</v>
      </c>
      <c r="O21" s="2"/>
      <c r="P21" s="31">
        <f t="shared" si="3"/>
        <v>4.5</v>
      </c>
      <c r="Q21" s="31">
        <f t="shared" si="4"/>
        <v>5.05</v>
      </c>
      <c r="R21" s="31"/>
      <c r="S21" s="31">
        <f t="shared" si="5"/>
        <v>4.7750000000000004</v>
      </c>
      <c r="T21">
        <f t="shared" si="6"/>
        <v>15</v>
      </c>
    </row>
    <row r="22" spans="1:20" ht="13">
      <c r="A22" s="36">
        <v>11</v>
      </c>
      <c r="B22" s="33" t="s">
        <v>79</v>
      </c>
      <c r="C22" s="36" t="s">
        <v>140</v>
      </c>
      <c r="D22" s="21">
        <v>3.1</v>
      </c>
      <c r="E22" s="21">
        <v>4.8</v>
      </c>
      <c r="F22" s="31">
        <f t="shared" si="0"/>
        <v>4.375</v>
      </c>
      <c r="G22" s="2"/>
      <c r="H22" s="21">
        <v>3.5</v>
      </c>
      <c r="I22" s="21">
        <v>5.3</v>
      </c>
      <c r="J22" s="31">
        <f t="shared" si="1"/>
        <v>4.8499999999999996</v>
      </c>
      <c r="K22" s="2"/>
      <c r="L22" s="21"/>
      <c r="M22" s="21"/>
      <c r="N22" s="31">
        <f t="shared" si="2"/>
        <v>0</v>
      </c>
      <c r="O22" s="2"/>
      <c r="P22" s="31">
        <f t="shared" si="3"/>
        <v>4.375</v>
      </c>
      <c r="Q22" s="31">
        <f t="shared" si="4"/>
        <v>4.8499999999999996</v>
      </c>
      <c r="R22" s="31"/>
      <c r="S22" s="31">
        <f t="shared" si="5"/>
        <v>4.6124999999999998</v>
      </c>
      <c r="T22">
        <f t="shared" si="6"/>
        <v>16</v>
      </c>
    </row>
  </sheetData>
  <sortState ref="A7:T22">
    <sortCondition descending="1" ref="S7:S22"/>
  </sortState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297</v>
      </c>
      <c r="G1" s="2"/>
      <c r="H1" t="s">
        <v>1</v>
      </c>
      <c r="J1" s="165" t="s">
        <v>302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131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 ht="13">
      <c r="A7" s="36">
        <v>31</v>
      </c>
      <c r="B7" s="33" t="s">
        <v>54</v>
      </c>
      <c r="C7" s="36" t="s">
        <v>62</v>
      </c>
      <c r="D7" s="21">
        <v>6.7</v>
      </c>
      <c r="E7" s="21">
        <v>7.8</v>
      </c>
      <c r="F7" s="31">
        <f t="shared" ref="F7:F25" si="0">(D7*0.25)+(E7*0.75)</f>
        <v>7.5249999999999995</v>
      </c>
      <c r="G7" s="2"/>
      <c r="H7" s="21">
        <v>7.8</v>
      </c>
      <c r="I7" s="21">
        <v>8.1999999999999993</v>
      </c>
      <c r="J7" s="31">
        <f t="shared" ref="J7:J25" si="1">(H7*0.25)+(I7*0.75)</f>
        <v>8.1</v>
      </c>
      <c r="K7" s="2"/>
      <c r="L7" s="21"/>
      <c r="M7" s="21"/>
      <c r="N7" s="31">
        <f t="shared" ref="N7:N25" si="2">(L7*0.25)+(M7*0.75)</f>
        <v>0</v>
      </c>
      <c r="O7" s="2"/>
      <c r="P7" s="31">
        <f t="shared" ref="P7:P25" si="3">F7</f>
        <v>7.5249999999999995</v>
      </c>
      <c r="Q7" s="31">
        <f t="shared" ref="Q7:Q25" si="4">J7</f>
        <v>8.1</v>
      </c>
      <c r="R7" s="31"/>
      <c r="S7" s="31">
        <f t="shared" ref="S7:S25" si="5">AVERAGE(P7:R7)</f>
        <v>7.8125</v>
      </c>
      <c r="T7">
        <f t="shared" ref="T7:T25" si="6">RANK(S7,S$7:S$25)</f>
        <v>1</v>
      </c>
    </row>
    <row r="8" spans="1:20" ht="13">
      <c r="A8" s="36">
        <v>24</v>
      </c>
      <c r="B8" s="33" t="s">
        <v>56</v>
      </c>
      <c r="C8" s="36" t="s">
        <v>62</v>
      </c>
      <c r="D8" s="21">
        <v>6.3</v>
      </c>
      <c r="E8" s="21">
        <v>7.5</v>
      </c>
      <c r="F8" s="31">
        <f t="shared" si="0"/>
        <v>7.2</v>
      </c>
      <c r="G8" s="2"/>
      <c r="H8" s="21">
        <v>8</v>
      </c>
      <c r="I8" s="21">
        <v>8</v>
      </c>
      <c r="J8" s="31">
        <f t="shared" si="1"/>
        <v>8</v>
      </c>
      <c r="K8" s="2"/>
      <c r="L8" s="21"/>
      <c r="M8" s="21"/>
      <c r="N8" s="31">
        <f t="shared" si="2"/>
        <v>0</v>
      </c>
      <c r="O8" s="2"/>
      <c r="P8" s="31">
        <f t="shared" si="3"/>
        <v>7.2</v>
      </c>
      <c r="Q8" s="31">
        <f t="shared" si="4"/>
        <v>8</v>
      </c>
      <c r="R8" s="31"/>
      <c r="S8" s="31">
        <f t="shared" si="5"/>
        <v>7.6</v>
      </c>
      <c r="T8">
        <f t="shared" si="6"/>
        <v>2</v>
      </c>
    </row>
    <row r="9" spans="1:20" ht="13">
      <c r="A9" s="36">
        <v>37</v>
      </c>
      <c r="B9" s="33" t="s">
        <v>146</v>
      </c>
      <c r="C9" s="36" t="s">
        <v>149</v>
      </c>
      <c r="D9" s="21">
        <v>7.2</v>
      </c>
      <c r="E9" s="21">
        <v>7</v>
      </c>
      <c r="F9" s="31">
        <f t="shared" si="0"/>
        <v>7.05</v>
      </c>
      <c r="G9" s="2"/>
      <c r="H9" s="21">
        <v>8</v>
      </c>
      <c r="I9" s="21">
        <v>7.6</v>
      </c>
      <c r="J9" s="31">
        <f t="shared" si="1"/>
        <v>7.6999999999999993</v>
      </c>
      <c r="K9" s="2"/>
      <c r="L9" s="21"/>
      <c r="M9" s="21"/>
      <c r="N9" s="31">
        <f t="shared" si="2"/>
        <v>0</v>
      </c>
      <c r="O9" s="2"/>
      <c r="P9" s="31">
        <f t="shared" si="3"/>
        <v>7.05</v>
      </c>
      <c r="Q9" s="31">
        <f t="shared" si="4"/>
        <v>7.6999999999999993</v>
      </c>
      <c r="R9" s="31"/>
      <c r="S9" s="31">
        <f t="shared" si="5"/>
        <v>7.375</v>
      </c>
      <c r="T9">
        <f t="shared" si="6"/>
        <v>3</v>
      </c>
    </row>
    <row r="10" spans="1:20" ht="13">
      <c r="A10" s="36">
        <v>14</v>
      </c>
      <c r="B10" s="33" t="s">
        <v>77</v>
      </c>
      <c r="C10" s="36" t="s">
        <v>140</v>
      </c>
      <c r="D10" s="21">
        <v>6</v>
      </c>
      <c r="E10" s="21">
        <v>7</v>
      </c>
      <c r="F10" s="31">
        <f t="shared" si="0"/>
        <v>6.75</v>
      </c>
      <c r="G10" s="2"/>
      <c r="H10" s="21">
        <v>7</v>
      </c>
      <c r="I10" s="21">
        <v>7.8</v>
      </c>
      <c r="J10" s="31">
        <f t="shared" si="1"/>
        <v>7.6</v>
      </c>
      <c r="K10" s="2"/>
      <c r="L10" s="21"/>
      <c r="M10" s="21"/>
      <c r="N10" s="31">
        <f t="shared" si="2"/>
        <v>0</v>
      </c>
      <c r="O10" s="2"/>
      <c r="P10" s="31">
        <f t="shared" si="3"/>
        <v>6.75</v>
      </c>
      <c r="Q10" s="31">
        <f t="shared" si="4"/>
        <v>7.6</v>
      </c>
      <c r="R10" s="31"/>
      <c r="S10" s="31">
        <f t="shared" si="5"/>
        <v>7.1749999999999998</v>
      </c>
      <c r="T10">
        <f t="shared" si="6"/>
        <v>4</v>
      </c>
    </row>
    <row r="11" spans="1:20" ht="13">
      <c r="A11" s="36">
        <v>32</v>
      </c>
      <c r="B11" s="33" t="s">
        <v>145</v>
      </c>
      <c r="C11" s="36" t="s">
        <v>62</v>
      </c>
      <c r="D11" s="21">
        <v>6.5</v>
      </c>
      <c r="E11" s="21">
        <v>7</v>
      </c>
      <c r="F11" s="31">
        <f t="shared" si="0"/>
        <v>6.875</v>
      </c>
      <c r="G11" s="2"/>
      <c r="H11" s="21">
        <v>6.8</v>
      </c>
      <c r="I11" s="21">
        <v>6.9</v>
      </c>
      <c r="J11" s="31">
        <f t="shared" si="1"/>
        <v>6.8750000000000009</v>
      </c>
      <c r="K11" s="2"/>
      <c r="L11" s="21"/>
      <c r="M11" s="21"/>
      <c r="N11" s="31">
        <f t="shared" si="2"/>
        <v>0</v>
      </c>
      <c r="O11" s="2"/>
      <c r="P11" s="31">
        <f t="shared" si="3"/>
        <v>6.875</v>
      </c>
      <c r="Q11" s="31">
        <f t="shared" si="4"/>
        <v>6.8750000000000009</v>
      </c>
      <c r="R11" s="31"/>
      <c r="S11" s="31">
        <f t="shared" si="5"/>
        <v>6.875</v>
      </c>
      <c r="T11">
        <f t="shared" si="6"/>
        <v>5</v>
      </c>
    </row>
    <row r="12" spans="1:20" ht="26">
      <c r="A12" s="36">
        <v>70</v>
      </c>
      <c r="B12" s="33" t="s">
        <v>48</v>
      </c>
      <c r="C12" s="36" t="s">
        <v>142</v>
      </c>
      <c r="D12" s="21">
        <v>6.4</v>
      </c>
      <c r="E12" s="21">
        <v>6.7</v>
      </c>
      <c r="F12" s="31">
        <f t="shared" si="0"/>
        <v>6.625</v>
      </c>
      <c r="G12" s="2"/>
      <c r="H12" s="21">
        <v>6.8</v>
      </c>
      <c r="I12" s="21">
        <v>7.2</v>
      </c>
      <c r="J12" s="31">
        <f t="shared" si="1"/>
        <v>7.1000000000000005</v>
      </c>
      <c r="K12" s="2"/>
      <c r="L12" s="21"/>
      <c r="M12" s="21"/>
      <c r="N12" s="31">
        <f t="shared" si="2"/>
        <v>0</v>
      </c>
      <c r="O12" s="2"/>
      <c r="P12" s="31">
        <f t="shared" si="3"/>
        <v>6.625</v>
      </c>
      <c r="Q12" s="31">
        <f t="shared" si="4"/>
        <v>7.1000000000000005</v>
      </c>
      <c r="R12" s="31"/>
      <c r="S12" s="31">
        <f t="shared" si="5"/>
        <v>6.8625000000000007</v>
      </c>
      <c r="T12">
        <f t="shared" si="6"/>
        <v>6</v>
      </c>
    </row>
    <row r="13" spans="1:20" ht="13">
      <c r="A13" s="41">
        <v>63</v>
      </c>
      <c r="B13" s="42" t="s">
        <v>306</v>
      </c>
      <c r="C13" s="41" t="s">
        <v>142</v>
      </c>
      <c r="D13" s="21">
        <v>6.7</v>
      </c>
      <c r="E13" s="21">
        <v>6.7</v>
      </c>
      <c r="F13" s="31">
        <f t="shared" si="0"/>
        <v>6.7</v>
      </c>
      <c r="G13" s="2"/>
      <c r="H13" s="21">
        <v>7</v>
      </c>
      <c r="I13" s="21">
        <v>6.8</v>
      </c>
      <c r="J13" s="31">
        <f t="shared" si="1"/>
        <v>6.85</v>
      </c>
      <c r="K13" s="2"/>
      <c r="L13" s="21"/>
      <c r="M13" s="21"/>
      <c r="N13" s="31">
        <f t="shared" si="2"/>
        <v>0</v>
      </c>
      <c r="O13" s="2"/>
      <c r="P13" s="31">
        <f t="shared" si="3"/>
        <v>6.7</v>
      </c>
      <c r="Q13" s="31">
        <f t="shared" si="4"/>
        <v>6.85</v>
      </c>
      <c r="R13" s="31"/>
      <c r="S13" s="31">
        <f t="shared" si="5"/>
        <v>6.7750000000000004</v>
      </c>
      <c r="T13">
        <f t="shared" si="6"/>
        <v>7</v>
      </c>
    </row>
    <row r="14" spans="1:20" ht="13">
      <c r="A14" s="99">
        <v>91</v>
      </c>
      <c r="B14" s="33" t="s">
        <v>50</v>
      </c>
      <c r="C14" s="36" t="s">
        <v>142</v>
      </c>
      <c r="D14" s="21">
        <v>6.4</v>
      </c>
      <c r="E14" s="21">
        <v>6.5</v>
      </c>
      <c r="F14" s="31">
        <f t="shared" si="0"/>
        <v>6.4749999999999996</v>
      </c>
      <c r="G14" s="2"/>
      <c r="H14" s="21">
        <v>7</v>
      </c>
      <c r="I14" s="21">
        <v>7</v>
      </c>
      <c r="J14" s="31">
        <f t="shared" si="1"/>
        <v>7</v>
      </c>
      <c r="K14" s="2"/>
      <c r="L14" s="21"/>
      <c r="M14" s="21"/>
      <c r="N14" s="31">
        <f t="shared" si="2"/>
        <v>0</v>
      </c>
      <c r="O14" s="2"/>
      <c r="P14" s="31">
        <f t="shared" si="3"/>
        <v>6.4749999999999996</v>
      </c>
      <c r="Q14" s="31">
        <f t="shared" si="4"/>
        <v>7</v>
      </c>
      <c r="R14" s="31"/>
      <c r="S14" s="31">
        <f t="shared" si="5"/>
        <v>6.7374999999999998</v>
      </c>
      <c r="T14">
        <f t="shared" si="6"/>
        <v>8</v>
      </c>
    </row>
    <row r="15" spans="1:20" ht="13">
      <c r="A15" s="36">
        <v>68</v>
      </c>
      <c r="B15" s="33" t="s">
        <v>47</v>
      </c>
      <c r="C15" s="36" t="s">
        <v>142</v>
      </c>
      <c r="D15" s="21">
        <v>6.2</v>
      </c>
      <c r="E15" s="21">
        <v>6.4</v>
      </c>
      <c r="F15" s="31">
        <f t="shared" si="0"/>
        <v>6.3500000000000005</v>
      </c>
      <c r="G15" s="2"/>
      <c r="H15" s="21">
        <v>6.8</v>
      </c>
      <c r="I15" s="21">
        <v>7</v>
      </c>
      <c r="J15" s="31">
        <f t="shared" si="1"/>
        <v>6.95</v>
      </c>
      <c r="K15" s="2"/>
      <c r="L15" s="21"/>
      <c r="M15" s="21"/>
      <c r="N15" s="31">
        <f t="shared" si="2"/>
        <v>0</v>
      </c>
      <c r="O15" s="2"/>
      <c r="P15" s="31">
        <f t="shared" si="3"/>
        <v>6.3500000000000005</v>
      </c>
      <c r="Q15" s="31">
        <f t="shared" si="4"/>
        <v>6.95</v>
      </c>
      <c r="R15" s="31"/>
      <c r="S15" s="31">
        <f t="shared" si="5"/>
        <v>6.65</v>
      </c>
      <c r="T15">
        <f t="shared" si="6"/>
        <v>9</v>
      </c>
    </row>
    <row r="16" spans="1:20" ht="13">
      <c r="A16" s="36">
        <v>18</v>
      </c>
      <c r="B16" s="33" t="s">
        <v>120</v>
      </c>
      <c r="C16" s="36" t="s">
        <v>140</v>
      </c>
      <c r="D16" s="21">
        <v>6.3</v>
      </c>
      <c r="E16" s="21">
        <v>6.3</v>
      </c>
      <c r="F16" s="31">
        <f t="shared" si="0"/>
        <v>6.3</v>
      </c>
      <c r="G16" s="2"/>
      <c r="H16" s="21">
        <v>6.2</v>
      </c>
      <c r="I16" s="21">
        <v>6.8</v>
      </c>
      <c r="J16" s="31">
        <f t="shared" si="1"/>
        <v>6.6499999999999995</v>
      </c>
      <c r="K16" s="2"/>
      <c r="L16" s="21"/>
      <c r="M16" s="21"/>
      <c r="N16" s="31">
        <f t="shared" si="2"/>
        <v>0</v>
      </c>
      <c r="O16" s="2"/>
      <c r="P16" s="31">
        <f t="shared" si="3"/>
        <v>6.3</v>
      </c>
      <c r="Q16" s="31">
        <f t="shared" si="4"/>
        <v>6.6499999999999995</v>
      </c>
      <c r="R16" s="31"/>
      <c r="S16" s="31">
        <f t="shared" si="5"/>
        <v>6.4749999999999996</v>
      </c>
      <c r="T16">
        <f t="shared" si="6"/>
        <v>10</v>
      </c>
    </row>
    <row r="17" spans="1:20" ht="13">
      <c r="A17" s="36">
        <v>3</v>
      </c>
      <c r="B17" s="33" t="s">
        <v>83</v>
      </c>
      <c r="C17" s="36" t="s">
        <v>91</v>
      </c>
      <c r="D17" s="21">
        <v>5.5</v>
      </c>
      <c r="E17" s="21">
        <v>6.3</v>
      </c>
      <c r="F17" s="31">
        <f t="shared" si="0"/>
        <v>6.1</v>
      </c>
      <c r="G17" s="2"/>
      <c r="H17" s="21">
        <v>6.2</v>
      </c>
      <c r="I17" s="21">
        <v>6.8</v>
      </c>
      <c r="J17" s="31">
        <f t="shared" si="1"/>
        <v>6.6499999999999995</v>
      </c>
      <c r="K17" s="2"/>
      <c r="L17" s="21"/>
      <c r="M17" s="21"/>
      <c r="N17" s="31">
        <f t="shared" si="2"/>
        <v>0</v>
      </c>
      <c r="O17" s="2"/>
      <c r="P17" s="31">
        <f t="shared" si="3"/>
        <v>6.1</v>
      </c>
      <c r="Q17" s="31">
        <f t="shared" si="4"/>
        <v>6.6499999999999995</v>
      </c>
      <c r="R17" s="31"/>
      <c r="S17" s="31">
        <f t="shared" si="5"/>
        <v>6.375</v>
      </c>
      <c r="T17">
        <f t="shared" si="6"/>
        <v>11</v>
      </c>
    </row>
    <row r="18" spans="1:20" ht="13">
      <c r="A18" s="36">
        <v>40</v>
      </c>
      <c r="B18" s="33" t="s">
        <v>148</v>
      </c>
      <c r="C18" s="36" t="s">
        <v>149</v>
      </c>
      <c r="D18" s="21">
        <v>5</v>
      </c>
      <c r="E18" s="21">
        <v>5.2</v>
      </c>
      <c r="F18" s="31">
        <f t="shared" si="0"/>
        <v>5.15</v>
      </c>
      <c r="G18" s="2"/>
      <c r="H18" s="21">
        <v>6.8</v>
      </c>
      <c r="I18" s="21">
        <v>7</v>
      </c>
      <c r="J18" s="31">
        <f t="shared" si="1"/>
        <v>6.95</v>
      </c>
      <c r="K18" s="2"/>
      <c r="L18" s="21"/>
      <c r="M18" s="21"/>
      <c r="N18" s="31">
        <f t="shared" si="2"/>
        <v>0</v>
      </c>
      <c r="O18" s="2"/>
      <c r="P18" s="31">
        <f t="shared" si="3"/>
        <v>5.15</v>
      </c>
      <c r="Q18" s="31">
        <f t="shared" si="4"/>
        <v>6.95</v>
      </c>
      <c r="R18" s="31"/>
      <c r="S18" s="31">
        <f t="shared" si="5"/>
        <v>6.0500000000000007</v>
      </c>
      <c r="T18">
        <f t="shared" si="6"/>
        <v>12</v>
      </c>
    </row>
    <row r="19" spans="1:20" ht="13">
      <c r="A19" s="36">
        <v>48</v>
      </c>
      <c r="B19" s="33" t="s">
        <v>96</v>
      </c>
      <c r="C19" s="36" t="s">
        <v>99</v>
      </c>
      <c r="D19" s="21">
        <v>5.4</v>
      </c>
      <c r="E19" s="21">
        <v>5.4</v>
      </c>
      <c r="F19" s="31">
        <f t="shared" si="0"/>
        <v>5.4</v>
      </c>
      <c r="G19" s="2"/>
      <c r="H19" s="21">
        <v>6.2</v>
      </c>
      <c r="I19" s="21">
        <v>6.8</v>
      </c>
      <c r="J19" s="31">
        <f t="shared" si="1"/>
        <v>6.6499999999999995</v>
      </c>
      <c r="K19" s="2"/>
      <c r="L19" s="21"/>
      <c r="M19" s="21"/>
      <c r="N19" s="31">
        <f t="shared" si="2"/>
        <v>0</v>
      </c>
      <c r="O19" s="2"/>
      <c r="P19" s="31">
        <f t="shared" si="3"/>
        <v>5.4</v>
      </c>
      <c r="Q19" s="31">
        <f t="shared" si="4"/>
        <v>6.6499999999999995</v>
      </c>
      <c r="R19" s="31"/>
      <c r="S19" s="31">
        <f t="shared" si="5"/>
        <v>6.0250000000000004</v>
      </c>
      <c r="T19">
        <f t="shared" si="6"/>
        <v>13</v>
      </c>
    </row>
    <row r="20" spans="1:20" ht="13">
      <c r="A20" s="36">
        <v>98</v>
      </c>
      <c r="B20" s="34" t="s">
        <v>144</v>
      </c>
      <c r="C20" s="36" t="s">
        <v>91</v>
      </c>
      <c r="D20" s="21">
        <v>5.3</v>
      </c>
      <c r="E20" s="21">
        <v>6</v>
      </c>
      <c r="F20" s="31">
        <f t="shared" si="0"/>
        <v>5.8250000000000002</v>
      </c>
      <c r="G20" s="2"/>
      <c r="H20" s="21">
        <v>5.2</v>
      </c>
      <c r="I20" s="21">
        <v>6</v>
      </c>
      <c r="J20" s="31">
        <f t="shared" si="1"/>
        <v>5.8</v>
      </c>
      <c r="K20" s="2"/>
      <c r="L20" s="21"/>
      <c r="M20" s="21"/>
      <c r="N20" s="31">
        <f t="shared" si="2"/>
        <v>0</v>
      </c>
      <c r="O20" s="2"/>
      <c r="P20" s="31">
        <f t="shared" si="3"/>
        <v>5.8250000000000002</v>
      </c>
      <c r="Q20" s="31">
        <f t="shared" si="4"/>
        <v>5.8</v>
      </c>
      <c r="R20" s="31"/>
      <c r="S20" s="31">
        <f t="shared" si="5"/>
        <v>5.8125</v>
      </c>
      <c r="T20">
        <f t="shared" si="6"/>
        <v>14</v>
      </c>
    </row>
    <row r="21" spans="1:20" ht="13">
      <c r="A21" s="36">
        <v>10</v>
      </c>
      <c r="B21" s="33" t="s">
        <v>121</v>
      </c>
      <c r="C21" s="36" t="s">
        <v>140</v>
      </c>
      <c r="D21" s="21">
        <v>5.3</v>
      </c>
      <c r="E21" s="21">
        <v>5.7</v>
      </c>
      <c r="F21" s="31">
        <f t="shared" si="0"/>
        <v>5.6000000000000005</v>
      </c>
      <c r="G21" s="2"/>
      <c r="H21" s="21">
        <v>5.5</v>
      </c>
      <c r="I21" s="21">
        <v>6</v>
      </c>
      <c r="J21" s="31">
        <f t="shared" si="1"/>
        <v>5.875</v>
      </c>
      <c r="K21" s="2"/>
      <c r="L21" s="21"/>
      <c r="M21" s="21"/>
      <c r="N21" s="31">
        <f t="shared" si="2"/>
        <v>0</v>
      </c>
      <c r="O21" s="2"/>
      <c r="P21" s="31">
        <f t="shared" si="3"/>
        <v>5.6000000000000005</v>
      </c>
      <c r="Q21" s="31">
        <f t="shared" si="4"/>
        <v>5.875</v>
      </c>
      <c r="R21" s="31"/>
      <c r="S21" s="31">
        <f t="shared" si="5"/>
        <v>5.7375000000000007</v>
      </c>
      <c r="T21">
        <f t="shared" si="6"/>
        <v>15</v>
      </c>
    </row>
    <row r="22" spans="1:20" ht="13">
      <c r="A22" s="36">
        <v>15</v>
      </c>
      <c r="B22" s="33" t="s">
        <v>74</v>
      </c>
      <c r="C22" s="36" t="s">
        <v>140</v>
      </c>
      <c r="D22" s="21">
        <v>5</v>
      </c>
      <c r="E22" s="21">
        <v>6</v>
      </c>
      <c r="F22" s="31">
        <f t="shared" si="0"/>
        <v>5.75</v>
      </c>
      <c r="G22" s="2"/>
      <c r="H22" s="21">
        <v>5.2</v>
      </c>
      <c r="I22" s="21">
        <v>5.5</v>
      </c>
      <c r="J22" s="31">
        <f t="shared" si="1"/>
        <v>5.4249999999999998</v>
      </c>
      <c r="K22" s="2"/>
      <c r="L22" s="21"/>
      <c r="M22" s="21"/>
      <c r="N22" s="31">
        <f t="shared" si="2"/>
        <v>0</v>
      </c>
      <c r="O22" s="2"/>
      <c r="P22" s="31">
        <f t="shared" si="3"/>
        <v>5.75</v>
      </c>
      <c r="Q22" s="31">
        <f t="shared" si="4"/>
        <v>5.4249999999999998</v>
      </c>
      <c r="R22" s="31"/>
      <c r="S22" s="31">
        <f t="shared" si="5"/>
        <v>5.5875000000000004</v>
      </c>
      <c r="T22">
        <f t="shared" si="6"/>
        <v>16</v>
      </c>
    </row>
    <row r="23" spans="1:20" ht="13">
      <c r="A23" s="36">
        <v>16</v>
      </c>
      <c r="B23" s="33" t="s">
        <v>123</v>
      </c>
      <c r="C23" s="36" t="s">
        <v>140</v>
      </c>
      <c r="D23" s="21">
        <v>5.2</v>
      </c>
      <c r="E23" s="21">
        <v>5.4</v>
      </c>
      <c r="F23" s="31">
        <f t="shared" si="0"/>
        <v>5.3500000000000005</v>
      </c>
      <c r="G23" s="2"/>
      <c r="H23" s="21">
        <v>4.8</v>
      </c>
      <c r="I23" s="21">
        <v>6</v>
      </c>
      <c r="J23" s="31">
        <f t="shared" si="1"/>
        <v>5.7</v>
      </c>
      <c r="K23" s="2"/>
      <c r="L23" s="21"/>
      <c r="M23" s="21"/>
      <c r="N23" s="31">
        <f t="shared" si="2"/>
        <v>0</v>
      </c>
      <c r="O23" s="2"/>
      <c r="P23" s="31">
        <f t="shared" si="3"/>
        <v>5.3500000000000005</v>
      </c>
      <c r="Q23" s="31">
        <f t="shared" si="4"/>
        <v>5.7</v>
      </c>
      <c r="R23" s="31"/>
      <c r="S23" s="31">
        <f t="shared" si="5"/>
        <v>5.5250000000000004</v>
      </c>
      <c r="T23">
        <f t="shared" si="6"/>
        <v>17</v>
      </c>
    </row>
    <row r="24" spans="1:20" ht="13">
      <c r="A24" s="36">
        <v>13</v>
      </c>
      <c r="B24" s="33" t="s">
        <v>119</v>
      </c>
      <c r="C24" s="36" t="s">
        <v>140</v>
      </c>
      <c r="D24" s="21">
        <v>4.8</v>
      </c>
      <c r="E24" s="21">
        <v>5.5</v>
      </c>
      <c r="F24" s="31">
        <f t="shared" si="0"/>
        <v>5.3250000000000002</v>
      </c>
      <c r="G24" s="2"/>
      <c r="H24" s="21">
        <v>5</v>
      </c>
      <c r="I24" s="21">
        <v>5.8</v>
      </c>
      <c r="J24" s="31">
        <f t="shared" si="1"/>
        <v>5.6</v>
      </c>
      <c r="K24" s="2"/>
      <c r="L24" s="21"/>
      <c r="M24" s="21"/>
      <c r="N24" s="31">
        <f t="shared" si="2"/>
        <v>0</v>
      </c>
      <c r="O24" s="2"/>
      <c r="P24" s="31">
        <f t="shared" si="3"/>
        <v>5.3250000000000002</v>
      </c>
      <c r="Q24" s="31">
        <f t="shared" si="4"/>
        <v>5.6</v>
      </c>
      <c r="R24" s="31"/>
      <c r="S24" s="31">
        <f t="shared" si="5"/>
        <v>5.4625000000000004</v>
      </c>
      <c r="T24">
        <f t="shared" si="6"/>
        <v>18</v>
      </c>
    </row>
    <row r="25" spans="1:20" ht="13">
      <c r="A25" s="36">
        <v>35</v>
      </c>
      <c r="B25" s="33" t="s">
        <v>147</v>
      </c>
      <c r="C25" s="36" t="s">
        <v>141</v>
      </c>
      <c r="D25" s="21">
        <v>4.8</v>
      </c>
      <c r="E25" s="21">
        <v>4.8</v>
      </c>
      <c r="F25" s="31">
        <f t="shared" si="0"/>
        <v>4.8</v>
      </c>
      <c r="G25" s="2"/>
      <c r="H25" s="21">
        <v>4.8</v>
      </c>
      <c r="I25" s="21">
        <v>5</v>
      </c>
      <c r="J25" s="31">
        <f t="shared" si="1"/>
        <v>4.95</v>
      </c>
      <c r="K25" s="2"/>
      <c r="L25" s="21"/>
      <c r="M25" s="21"/>
      <c r="N25" s="31">
        <f t="shared" si="2"/>
        <v>0</v>
      </c>
      <c r="O25" s="2"/>
      <c r="P25" s="31">
        <f t="shared" si="3"/>
        <v>4.8</v>
      </c>
      <c r="Q25" s="31">
        <f t="shared" si="4"/>
        <v>4.95</v>
      </c>
      <c r="R25" s="31"/>
      <c r="S25" s="31">
        <f t="shared" si="5"/>
        <v>4.875</v>
      </c>
      <c r="T25">
        <f t="shared" si="6"/>
        <v>19</v>
      </c>
    </row>
  </sheetData>
  <sortState ref="A7:T25">
    <sortCondition descending="1" ref="S7:S25"/>
  </sortState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300</v>
      </c>
      <c r="G1" s="2"/>
      <c r="H1" t="s">
        <v>1</v>
      </c>
      <c r="J1" s="165" t="s">
        <v>301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132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 ht="13">
      <c r="A7" s="36">
        <v>88</v>
      </c>
      <c r="B7" s="33" t="s">
        <v>112</v>
      </c>
      <c r="C7" s="36" t="s">
        <v>143</v>
      </c>
      <c r="D7" s="21">
        <v>6.2</v>
      </c>
      <c r="E7" s="21">
        <v>6.2</v>
      </c>
      <c r="F7" s="31">
        <f>(D7*0.25)+(E7*0.75)</f>
        <v>6.2</v>
      </c>
      <c r="G7" s="2"/>
      <c r="H7" s="21">
        <v>4.7</v>
      </c>
      <c r="I7" s="21">
        <v>6.3</v>
      </c>
      <c r="J7" s="31">
        <f>(H7*0.25)+(I7*0.75)</f>
        <v>5.8999999999999995</v>
      </c>
      <c r="K7" s="2"/>
      <c r="L7" s="21"/>
      <c r="M7" s="21"/>
      <c r="N7" s="31">
        <f>(L7*0.25)+(M7*0.75)</f>
        <v>0</v>
      </c>
      <c r="O7" s="2"/>
      <c r="P7" s="31">
        <f>F7</f>
        <v>6.2</v>
      </c>
      <c r="Q7" s="31">
        <f>J7</f>
        <v>5.8999999999999995</v>
      </c>
      <c r="R7" s="31"/>
      <c r="S7" s="31">
        <f>AVERAGE(P7:R7)</f>
        <v>6.05</v>
      </c>
      <c r="T7">
        <v>1</v>
      </c>
    </row>
    <row r="8" spans="1:20" ht="13">
      <c r="A8" s="36">
        <v>28</v>
      </c>
      <c r="B8" s="33" t="s">
        <v>150</v>
      </c>
      <c r="C8" s="36" t="s">
        <v>62</v>
      </c>
      <c r="D8" s="21">
        <v>5.3</v>
      </c>
      <c r="E8" s="21">
        <v>5.8</v>
      </c>
      <c r="F8" s="31">
        <f>(D8*0.25)+(E8*0.75)</f>
        <v>5.6749999999999998</v>
      </c>
      <c r="G8" s="2"/>
      <c r="H8" s="21">
        <v>5.5</v>
      </c>
      <c r="I8" s="21">
        <v>6.5</v>
      </c>
      <c r="J8" s="31">
        <f>(H8*0.25)+(I8*0.75)</f>
        <v>6.25</v>
      </c>
      <c r="K8" s="2"/>
      <c r="L8" s="21"/>
      <c r="M8" s="21"/>
      <c r="N8" s="31">
        <f>(L8*0.25)+(M8*0.75)</f>
        <v>0</v>
      </c>
      <c r="O8" s="2"/>
      <c r="P8" s="31">
        <f>F8</f>
        <v>5.6749999999999998</v>
      </c>
      <c r="Q8" s="31">
        <f>J8</f>
        <v>6.25</v>
      </c>
      <c r="R8" s="31"/>
      <c r="S8" s="31">
        <f>AVERAGE(P8:R8)</f>
        <v>5.9625000000000004</v>
      </c>
      <c r="T8">
        <v>2</v>
      </c>
    </row>
    <row r="13" spans="1:20">
      <c r="B13" s="40"/>
    </row>
  </sheetData>
  <sortState ref="A7:T8">
    <sortCondition descending="1" ref="S7:S8"/>
  </sortState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3"/>
  <sheetViews>
    <sheetView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297</v>
      </c>
      <c r="G1" s="2"/>
      <c r="H1" t="s">
        <v>1</v>
      </c>
      <c r="J1" s="165" t="s">
        <v>299</v>
      </c>
      <c r="K1" s="3"/>
      <c r="L1" t="s">
        <v>2</v>
      </c>
      <c r="N1" s="5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230</v>
      </c>
      <c r="G3" s="2"/>
      <c r="K3" s="3"/>
      <c r="O3" s="2"/>
    </row>
    <row r="4" spans="1:20">
      <c r="D4" s="57"/>
      <c r="E4" s="57"/>
      <c r="F4" s="57" t="s">
        <v>9</v>
      </c>
      <c r="G4" s="2"/>
      <c r="H4" s="57"/>
      <c r="I4" s="57"/>
      <c r="J4" s="57" t="s">
        <v>9</v>
      </c>
      <c r="K4" s="2"/>
      <c r="L4" s="57"/>
      <c r="M4" s="57"/>
      <c r="N4" s="57" t="s">
        <v>9</v>
      </c>
      <c r="O4" s="2"/>
      <c r="P4" s="217" t="s">
        <v>10</v>
      </c>
      <c r="Q4" s="217"/>
      <c r="R4" s="217"/>
      <c r="S4" s="57" t="s">
        <v>127</v>
      </c>
    </row>
    <row r="5" spans="1:20" s="57" customFormat="1">
      <c r="A5" s="57" t="s">
        <v>13</v>
      </c>
      <c r="B5" s="57" t="s">
        <v>14</v>
      </c>
      <c r="C5" s="57" t="s">
        <v>16</v>
      </c>
      <c r="D5" s="57" t="s">
        <v>29</v>
      </c>
      <c r="E5" s="57" t="s">
        <v>128</v>
      </c>
      <c r="F5" s="57" t="s">
        <v>32</v>
      </c>
      <c r="G5" s="17"/>
      <c r="H5" s="57" t="s">
        <v>29</v>
      </c>
      <c r="I5" s="57" t="s">
        <v>128</v>
      </c>
      <c r="J5" s="57" t="s">
        <v>32</v>
      </c>
      <c r="K5" s="17"/>
      <c r="L5" s="57" t="s">
        <v>29</v>
      </c>
      <c r="M5" s="57" t="s">
        <v>128</v>
      </c>
      <c r="N5" s="57" t="s">
        <v>32</v>
      </c>
      <c r="O5" s="17"/>
      <c r="P5" s="57" t="s">
        <v>34</v>
      </c>
      <c r="Q5" s="57" t="s">
        <v>35</v>
      </c>
      <c r="R5" s="57" t="s">
        <v>36</v>
      </c>
      <c r="S5" s="57" t="s">
        <v>28</v>
      </c>
      <c r="T5" s="57" t="s">
        <v>129</v>
      </c>
    </row>
    <row r="6" spans="1:20">
      <c r="G6" s="2"/>
      <c r="K6" s="2"/>
      <c r="O6" s="2"/>
    </row>
    <row r="7" spans="1:20">
      <c r="A7" s="99">
        <v>61</v>
      </c>
      <c r="B7" s="100" t="s">
        <v>229</v>
      </c>
      <c r="C7" s="99" t="s">
        <v>142</v>
      </c>
      <c r="D7" s="21">
        <v>4.7</v>
      </c>
      <c r="E7" s="21">
        <v>6.3</v>
      </c>
      <c r="F7" s="31">
        <f>(D7*0.25)+(E7*0.75)</f>
        <v>5.8999999999999995</v>
      </c>
      <c r="G7" s="2"/>
      <c r="H7" s="21">
        <v>4</v>
      </c>
      <c r="I7" s="21">
        <v>6.1</v>
      </c>
      <c r="J7" s="31">
        <f>(H7*0.25)+(I7*0.75)</f>
        <v>5.5749999999999993</v>
      </c>
      <c r="K7" s="2"/>
      <c r="L7" s="21"/>
      <c r="M7" s="21"/>
      <c r="N7" s="31">
        <f>(L7*0.25)+(M7*0.75)</f>
        <v>0</v>
      </c>
      <c r="O7" s="2"/>
      <c r="P7" s="31">
        <f>F7</f>
        <v>5.8999999999999995</v>
      </c>
      <c r="Q7" s="31">
        <f>J7</f>
        <v>5.5749999999999993</v>
      </c>
      <c r="R7" s="31"/>
      <c r="S7" s="31">
        <f>AVERAGE(P7:R7)</f>
        <v>5.7374999999999989</v>
      </c>
      <c r="T7">
        <v>1</v>
      </c>
    </row>
    <row r="8" spans="1:20">
      <c r="A8" s="99">
        <v>56</v>
      </c>
      <c r="B8" s="100" t="s">
        <v>154</v>
      </c>
      <c r="C8" s="99" t="s">
        <v>156</v>
      </c>
      <c r="D8" s="21">
        <v>6.2</v>
      </c>
      <c r="E8" s="21">
        <v>6</v>
      </c>
      <c r="F8" s="31">
        <f>(D8*0.25)+(E8*0.75)</f>
        <v>6.05</v>
      </c>
      <c r="G8" s="2"/>
      <c r="H8" s="21">
        <v>5</v>
      </c>
      <c r="I8" s="21">
        <v>5.3</v>
      </c>
      <c r="J8" s="31">
        <f>(H8*0.25)+(I8*0.75)</f>
        <v>5.2249999999999996</v>
      </c>
      <c r="K8" s="2"/>
      <c r="L8" s="21"/>
      <c r="M8" s="21"/>
      <c r="N8" s="31">
        <f>(L8*0.25)+(M8*0.75)</f>
        <v>0</v>
      </c>
      <c r="O8" s="2"/>
      <c r="P8" s="31">
        <f>F8</f>
        <v>6.05</v>
      </c>
      <c r="Q8" s="31">
        <f>J8</f>
        <v>5.2249999999999996</v>
      </c>
      <c r="R8" s="31"/>
      <c r="S8" s="31">
        <f>AVERAGE(P8:R8)</f>
        <v>5.6374999999999993</v>
      </c>
      <c r="T8">
        <v>2</v>
      </c>
    </row>
    <row r="13" spans="1:20">
      <c r="B13" s="40"/>
    </row>
  </sheetData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2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134" customWidth="1"/>
    <col min="2" max="2" width="21.33203125" style="134" customWidth="1"/>
    <col min="3" max="3" width="13.1640625" style="134" customWidth="1"/>
    <col min="4" max="4" width="14" style="134" customWidth="1"/>
    <col min="5" max="5" width="14.83203125" style="134" customWidth="1"/>
    <col min="6" max="16" width="5.6640625" style="134" customWidth="1"/>
    <col min="17" max="17" width="3.1640625" style="134" customWidth="1"/>
    <col min="18" max="20" width="5.6640625" style="134" customWidth="1"/>
    <col min="21" max="21" width="6.6640625" style="134" customWidth="1"/>
    <col min="22" max="22" width="5.6640625" style="134" customWidth="1"/>
    <col min="23" max="23" width="3.1640625" style="134" customWidth="1"/>
    <col min="24" max="34" width="5.6640625" style="134" customWidth="1"/>
    <col min="35" max="35" width="3.1640625" style="134" customWidth="1"/>
    <col min="36" max="38" width="5.6640625" style="134" customWidth="1"/>
    <col min="39" max="39" width="6.6640625" style="134" customWidth="1"/>
    <col min="40" max="40" width="3.1640625" style="134" customWidth="1"/>
    <col min="41" max="51" width="5.6640625" style="134" customWidth="1"/>
    <col min="52" max="52" width="3.1640625" style="134" customWidth="1"/>
    <col min="53" max="55" width="5.6640625" style="134" customWidth="1"/>
    <col min="56" max="56" width="6.6640625" style="134" customWidth="1"/>
    <col min="57" max="57" width="3.1640625" style="134" customWidth="1"/>
    <col min="58" max="61" width="6.6640625" style="134" customWidth="1"/>
    <col min="62" max="62" width="10.6640625" style="134" customWidth="1"/>
    <col min="63" max="63" width="3.1640625" style="134" customWidth="1"/>
    <col min="64" max="69" width="6.6640625" style="134" customWidth="1"/>
    <col min="70" max="70" width="11" style="134" customWidth="1"/>
    <col min="71" max="71" width="3.5" style="134" customWidth="1"/>
    <col min="72" max="74" width="6.6640625" style="134" customWidth="1"/>
    <col min="75" max="75" width="12" style="134" customWidth="1"/>
    <col min="76" max="16384" width="8.83203125" style="134"/>
  </cols>
  <sheetData>
    <row r="1" spans="1:78">
      <c r="A1" t="s">
        <v>43</v>
      </c>
      <c r="F1" s="135" t="s">
        <v>0</v>
      </c>
      <c r="G1" s="135"/>
      <c r="H1" s="215" t="s">
        <v>292</v>
      </c>
      <c r="I1" s="216"/>
      <c r="J1" s="216"/>
      <c r="K1" s="216"/>
      <c r="L1" s="216"/>
      <c r="M1" s="135"/>
      <c r="N1" s="135"/>
      <c r="Q1" s="136"/>
      <c r="W1" s="137"/>
      <c r="X1" s="134" t="s">
        <v>1</v>
      </c>
      <c r="Z1" s="215" t="s">
        <v>294</v>
      </c>
      <c r="AA1" s="216"/>
      <c r="AB1" s="216"/>
      <c r="AC1" s="216"/>
      <c r="AD1" s="216"/>
      <c r="AE1" s="216"/>
      <c r="AF1" s="216"/>
      <c r="AI1" s="136"/>
      <c r="AN1" s="137"/>
      <c r="AO1" s="134" t="s">
        <v>2</v>
      </c>
      <c r="AQ1" s="215" t="s">
        <v>293</v>
      </c>
      <c r="AR1" s="216"/>
      <c r="AS1" s="216"/>
      <c r="AT1" s="216"/>
      <c r="AU1" s="216"/>
      <c r="AV1" s="216"/>
      <c r="AW1" s="216"/>
      <c r="AZ1" s="136"/>
      <c r="BE1" s="137"/>
      <c r="BF1" s="138"/>
      <c r="BG1" s="138"/>
      <c r="BH1" s="138"/>
      <c r="BI1" s="138"/>
      <c r="BJ1" s="139">
        <f ca="1">NOW()</f>
        <v>41974.813944907408</v>
      </c>
      <c r="BK1" s="140"/>
      <c r="BL1" s="135"/>
      <c r="BM1" s="135"/>
      <c r="BN1" s="135"/>
      <c r="BO1" s="135"/>
      <c r="BP1" s="135"/>
      <c r="BQ1" s="135"/>
      <c r="BR1" s="139">
        <f ca="1">NOW()</f>
        <v>41974.813944907408</v>
      </c>
      <c r="BS1" s="141"/>
      <c r="BT1" s="139"/>
      <c r="BU1" s="139"/>
      <c r="BV1" s="139"/>
      <c r="BW1" s="139">
        <f ca="1">NOW()</f>
        <v>41974.813944907408</v>
      </c>
    </row>
    <row r="2" spans="1:78">
      <c r="A2" s="9" t="s">
        <v>44</v>
      </c>
      <c r="Q2" s="136"/>
      <c r="W2" s="137"/>
      <c r="AI2" s="136"/>
      <c r="AN2" s="137"/>
      <c r="AZ2" s="136"/>
      <c r="BE2" s="137"/>
      <c r="BF2" s="138"/>
      <c r="BG2" s="138"/>
      <c r="BH2" s="138"/>
      <c r="BI2" s="138"/>
      <c r="BJ2" s="142">
        <f ca="1">NOW()</f>
        <v>41974.813944907408</v>
      </c>
      <c r="BK2" s="140"/>
      <c r="BL2" s="135"/>
      <c r="BM2" s="135"/>
      <c r="BN2" s="135"/>
      <c r="BO2" s="135"/>
      <c r="BP2" s="135"/>
      <c r="BQ2" s="135"/>
      <c r="BR2" s="142">
        <f ca="1">NOW()</f>
        <v>41974.813944907408</v>
      </c>
      <c r="BS2" s="143"/>
      <c r="BT2" s="142"/>
      <c r="BU2" s="142"/>
      <c r="BV2" s="142"/>
      <c r="BW2" s="142">
        <f ca="1">NOW()</f>
        <v>41974.813944907408</v>
      </c>
    </row>
    <row r="3" spans="1:78">
      <c r="A3" t="s">
        <v>267</v>
      </c>
      <c r="Q3" s="136"/>
      <c r="W3" s="137"/>
      <c r="AI3" s="136"/>
      <c r="AN3" s="137"/>
      <c r="AZ3" s="136"/>
      <c r="BE3" s="137"/>
      <c r="BF3" s="138"/>
      <c r="BG3" s="144" t="s">
        <v>5</v>
      </c>
      <c r="BH3" s="138"/>
      <c r="BI3" s="138"/>
      <c r="BK3" s="140"/>
      <c r="BL3" s="135"/>
      <c r="BM3" s="145" t="s">
        <v>6</v>
      </c>
      <c r="BN3" s="146"/>
      <c r="BO3" s="146"/>
      <c r="BP3" s="146"/>
      <c r="BQ3" s="146"/>
      <c r="BR3" s="135"/>
      <c r="BS3" s="147"/>
      <c r="BT3" s="135"/>
      <c r="BU3" s="135"/>
      <c r="BV3" s="135"/>
      <c r="BW3" s="135"/>
    </row>
    <row r="4" spans="1:78">
      <c r="F4" s="213" t="s">
        <v>3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48"/>
      <c r="R4" s="213" t="s">
        <v>4</v>
      </c>
      <c r="S4" s="213"/>
      <c r="T4" s="213"/>
      <c r="U4" s="146" t="s">
        <v>178</v>
      </c>
      <c r="V4" s="146"/>
      <c r="W4" s="137"/>
      <c r="X4" s="213" t="s">
        <v>3</v>
      </c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148"/>
      <c r="AJ4" s="213" t="s">
        <v>4</v>
      </c>
      <c r="AK4" s="213"/>
      <c r="AL4" s="213"/>
      <c r="AM4" s="146" t="s">
        <v>178</v>
      </c>
      <c r="AN4" s="137"/>
      <c r="AO4" s="213" t="s">
        <v>3</v>
      </c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148"/>
      <c r="BA4" s="213" t="s">
        <v>4</v>
      </c>
      <c r="BB4" s="213"/>
      <c r="BC4" s="213"/>
      <c r="BD4" s="146" t="s">
        <v>178</v>
      </c>
      <c r="BE4" s="137"/>
      <c r="BF4" s="138"/>
      <c r="BG4" s="149" t="s">
        <v>10</v>
      </c>
      <c r="BH4" s="138"/>
      <c r="BI4" s="138"/>
      <c r="BK4" s="140"/>
      <c r="BL4" s="146"/>
      <c r="BM4" s="146" t="s">
        <v>10</v>
      </c>
      <c r="BN4" s="146"/>
      <c r="BO4" s="146"/>
      <c r="BP4" s="146" t="s">
        <v>11</v>
      </c>
      <c r="BQ4" s="146"/>
      <c r="BR4" s="135"/>
      <c r="BS4" s="147"/>
      <c r="BT4" s="214" t="s">
        <v>12</v>
      </c>
      <c r="BU4" s="214"/>
      <c r="BV4" s="214"/>
      <c r="BW4" s="214"/>
    </row>
    <row r="5" spans="1:78" s="146" customFormat="1">
      <c r="A5" s="146" t="s">
        <v>13</v>
      </c>
      <c r="B5" s="146" t="s">
        <v>14</v>
      </c>
      <c r="C5" s="146" t="s">
        <v>8</v>
      </c>
      <c r="D5" s="146" t="s">
        <v>15</v>
      </c>
      <c r="E5" s="146" t="s">
        <v>16</v>
      </c>
      <c r="F5" s="146" t="s">
        <v>17</v>
      </c>
      <c r="G5" s="146" t="s">
        <v>18</v>
      </c>
      <c r="H5" s="146" t="s">
        <v>157</v>
      </c>
      <c r="I5" s="146" t="s">
        <v>161</v>
      </c>
      <c r="J5" s="146" t="s">
        <v>201</v>
      </c>
      <c r="K5" s="146" t="s">
        <v>202</v>
      </c>
      <c r="L5" s="146" t="s">
        <v>203</v>
      </c>
      <c r="M5" s="146" t="s">
        <v>183</v>
      </c>
      <c r="N5" s="146" t="s">
        <v>184</v>
      </c>
      <c r="O5" s="146" t="s">
        <v>8</v>
      </c>
      <c r="P5" s="146" t="s">
        <v>28</v>
      </c>
      <c r="Q5" s="148"/>
      <c r="R5" s="146" t="s">
        <v>29</v>
      </c>
      <c r="S5" s="146" t="s">
        <v>128</v>
      </c>
      <c r="T5" s="146" t="s">
        <v>28</v>
      </c>
      <c r="U5" s="146" t="s">
        <v>32</v>
      </c>
      <c r="V5" s="146" t="s">
        <v>33</v>
      </c>
      <c r="W5" s="150"/>
      <c r="X5" s="146" t="s">
        <v>17</v>
      </c>
      <c r="Y5" s="146" t="s">
        <v>18</v>
      </c>
      <c r="Z5" s="146" t="s">
        <v>157</v>
      </c>
      <c r="AA5" s="146" t="s">
        <v>161</v>
      </c>
      <c r="AB5" s="146" t="s">
        <v>201</v>
      </c>
      <c r="AC5" s="146" t="s">
        <v>202</v>
      </c>
      <c r="AD5" s="146" t="s">
        <v>203</v>
      </c>
      <c r="AE5" s="146" t="s">
        <v>183</v>
      </c>
      <c r="AF5" s="146" t="s">
        <v>184</v>
      </c>
      <c r="AG5" s="146" t="s">
        <v>8</v>
      </c>
      <c r="AH5" s="146" t="s">
        <v>28</v>
      </c>
      <c r="AI5" s="148"/>
      <c r="AJ5" s="146" t="s">
        <v>29</v>
      </c>
      <c r="AK5" s="146" t="s">
        <v>128</v>
      </c>
      <c r="AL5" s="146" t="s">
        <v>28</v>
      </c>
      <c r="AM5" s="146" t="s">
        <v>32</v>
      </c>
      <c r="AN5" s="150"/>
      <c r="AO5" s="146" t="s">
        <v>17</v>
      </c>
      <c r="AP5" s="146" t="s">
        <v>18</v>
      </c>
      <c r="AQ5" s="146" t="s">
        <v>157</v>
      </c>
      <c r="AR5" s="146" t="s">
        <v>161</v>
      </c>
      <c r="AS5" s="146" t="s">
        <v>201</v>
      </c>
      <c r="AT5" s="146" t="s">
        <v>202</v>
      </c>
      <c r="AU5" s="146" t="s">
        <v>203</v>
      </c>
      <c r="AV5" s="146" t="s">
        <v>183</v>
      </c>
      <c r="AW5" s="146" t="s">
        <v>184</v>
      </c>
      <c r="AX5" s="146" t="s">
        <v>8</v>
      </c>
      <c r="AY5" s="146" t="s">
        <v>28</v>
      </c>
      <c r="AZ5" s="148"/>
      <c r="BA5" s="146" t="s">
        <v>29</v>
      </c>
      <c r="BB5" s="146" t="s">
        <v>128</v>
      </c>
      <c r="BC5" s="146" t="s">
        <v>28</v>
      </c>
      <c r="BD5" s="146" t="s">
        <v>32</v>
      </c>
      <c r="BE5" s="150"/>
      <c r="BF5" s="149" t="s">
        <v>34</v>
      </c>
      <c r="BG5" s="149" t="s">
        <v>35</v>
      </c>
      <c r="BH5" s="149" t="s">
        <v>36</v>
      </c>
      <c r="BI5" s="149" t="s">
        <v>28</v>
      </c>
      <c r="BJ5" s="146" t="s">
        <v>37</v>
      </c>
      <c r="BK5" s="151"/>
      <c r="BL5" s="146" t="s">
        <v>34</v>
      </c>
      <c r="BM5" s="146" t="s">
        <v>35</v>
      </c>
      <c r="BN5" s="146" t="s">
        <v>36</v>
      </c>
      <c r="BO5" s="152" t="s">
        <v>38</v>
      </c>
      <c r="BP5" s="146" t="s">
        <v>39</v>
      </c>
      <c r="BQ5" s="152" t="s">
        <v>28</v>
      </c>
      <c r="BR5" s="146" t="s">
        <v>37</v>
      </c>
      <c r="BS5" s="151"/>
      <c r="BT5" s="152" t="s">
        <v>5</v>
      </c>
      <c r="BU5" s="152" t="s">
        <v>40</v>
      </c>
      <c r="BV5" s="152" t="s">
        <v>28</v>
      </c>
      <c r="BW5" s="146" t="s">
        <v>37</v>
      </c>
      <c r="BX5" s="208" t="s">
        <v>316</v>
      </c>
      <c r="BY5" s="208" t="s">
        <v>316</v>
      </c>
      <c r="BZ5" s="208" t="s">
        <v>317</v>
      </c>
    </row>
    <row r="6" spans="1:78">
      <c r="Q6" s="136"/>
      <c r="W6" s="137"/>
      <c r="AI6" s="136"/>
      <c r="AN6" s="137"/>
      <c r="AZ6" s="136"/>
      <c r="BE6" s="137"/>
      <c r="BF6" s="138"/>
      <c r="BG6" s="138"/>
      <c r="BH6" s="138"/>
      <c r="BI6" s="138"/>
      <c r="BK6" s="140"/>
      <c r="BL6" s="135"/>
      <c r="BM6" s="135"/>
      <c r="BN6" s="135"/>
      <c r="BO6" s="135"/>
      <c r="BP6" s="135"/>
      <c r="BQ6" s="135"/>
      <c r="BR6" s="135"/>
      <c r="BS6" s="147"/>
      <c r="BT6" s="135"/>
      <c r="BU6" s="135"/>
      <c r="BV6" s="135"/>
      <c r="BW6" s="135"/>
      <c r="BX6" s="208" t="s">
        <v>319</v>
      </c>
      <c r="BY6" s="208" t="s">
        <v>320</v>
      </c>
      <c r="BZ6" s="206"/>
    </row>
    <row r="7" spans="1:78">
      <c r="A7" s="95">
        <v>42</v>
      </c>
      <c r="B7" s="93" t="s">
        <v>92</v>
      </c>
      <c r="C7" s="95" t="s">
        <v>97</v>
      </c>
      <c r="D7" s="95" t="s">
        <v>98</v>
      </c>
      <c r="E7" s="95" t="s">
        <v>99</v>
      </c>
      <c r="F7" s="153">
        <v>5.2</v>
      </c>
      <c r="G7" s="153">
        <v>6.7</v>
      </c>
      <c r="H7" s="153">
        <v>6</v>
      </c>
      <c r="I7" s="153">
        <v>6</v>
      </c>
      <c r="J7" s="153">
        <v>5</v>
      </c>
      <c r="K7" s="153">
        <v>5.2</v>
      </c>
      <c r="L7" s="153">
        <v>5.4</v>
      </c>
      <c r="M7" s="154">
        <f t="shared" ref="M7:M20" si="0">SUM(F7:L7)</f>
        <v>39.5</v>
      </c>
      <c r="N7" s="155">
        <f t="shared" ref="N7:N20" si="1">M7/7</f>
        <v>5.6428571428571432</v>
      </c>
      <c r="O7" s="153">
        <v>6</v>
      </c>
      <c r="P7" s="156">
        <f t="shared" ref="P7:P20" si="2">(N7*0.75)+(O7*0.25)</f>
        <v>5.7321428571428577</v>
      </c>
      <c r="Q7" s="136"/>
      <c r="R7" s="153">
        <v>6.3</v>
      </c>
      <c r="S7" s="153">
        <v>7.4</v>
      </c>
      <c r="T7" s="157">
        <f t="shared" ref="T7:T20" si="3">(R7*0.25)+(S7*0.75)</f>
        <v>7.1250000000000009</v>
      </c>
      <c r="U7" s="157">
        <f t="shared" ref="U7:U20" si="4">(P7+T7)/2</f>
        <v>6.4285714285714288</v>
      </c>
      <c r="V7" s="158">
        <v>0</v>
      </c>
      <c r="W7" s="137"/>
      <c r="X7" s="153">
        <v>5.2</v>
      </c>
      <c r="Y7" s="153">
        <v>6.5</v>
      </c>
      <c r="Z7" s="153">
        <v>7</v>
      </c>
      <c r="AA7" s="153">
        <v>6</v>
      </c>
      <c r="AB7" s="153">
        <v>4</v>
      </c>
      <c r="AC7" s="153">
        <v>5.5</v>
      </c>
      <c r="AD7" s="153">
        <v>5.3</v>
      </c>
      <c r="AE7" s="154">
        <f t="shared" ref="AE7:AE20" si="5">SUM(X7:AD7)</f>
        <v>39.5</v>
      </c>
      <c r="AF7" s="155">
        <f t="shared" ref="AF7:AF20" si="6">AE7/7</f>
        <v>5.6428571428571432</v>
      </c>
      <c r="AG7" s="153">
        <v>6.3</v>
      </c>
      <c r="AH7" s="156">
        <f t="shared" ref="AH7:AH20" si="7">(AF7*0.75)+(AG7*0.25)</f>
        <v>5.8071428571428578</v>
      </c>
      <c r="AI7" s="136"/>
      <c r="AJ7" s="153">
        <v>5.6</v>
      </c>
      <c r="AK7" s="153">
        <v>8.8000000000000007</v>
      </c>
      <c r="AL7" s="157">
        <f t="shared" ref="AL7:AL20" si="8">(AJ7*0.25)+(AK7*0.75)</f>
        <v>8</v>
      </c>
      <c r="AM7" s="157">
        <f t="shared" ref="AM7:AM20" si="9">(AH7+AL7)/2</f>
        <v>6.9035714285714285</v>
      </c>
      <c r="AN7" s="137"/>
      <c r="AO7" s="153">
        <v>5.2</v>
      </c>
      <c r="AP7" s="153">
        <v>7</v>
      </c>
      <c r="AQ7" s="153">
        <v>6.2</v>
      </c>
      <c r="AR7" s="153">
        <v>6</v>
      </c>
      <c r="AS7" s="153">
        <v>5.8</v>
      </c>
      <c r="AT7" s="153">
        <v>5.8</v>
      </c>
      <c r="AU7" s="153">
        <v>5.5</v>
      </c>
      <c r="AV7" s="154">
        <f t="shared" ref="AV7:AV20" si="10">SUM(AO7:AU7)</f>
        <v>41.5</v>
      </c>
      <c r="AW7" s="155">
        <f t="shared" ref="AW7:AW20" si="11">AV7/7</f>
        <v>5.9285714285714288</v>
      </c>
      <c r="AX7" s="153">
        <v>7</v>
      </c>
      <c r="AY7" s="156">
        <f t="shared" ref="AY7:AY20" si="12">(AW7*0.75)+(AX7*0.25)</f>
        <v>6.1964285714285712</v>
      </c>
      <c r="AZ7" s="136"/>
      <c r="BA7" s="153">
        <v>6.7</v>
      </c>
      <c r="BB7" s="153">
        <v>8.4499999999999993</v>
      </c>
      <c r="BC7" s="157">
        <f t="shared" ref="BC7:BC20" si="13">(BA7*0.25)+(BB7*0.75)</f>
        <v>8.0124999999999993</v>
      </c>
      <c r="BD7" s="157">
        <f t="shared" ref="BD7:BD20" si="14">(AY7+BC7)/2</f>
        <v>7.1044642857142852</v>
      </c>
      <c r="BE7" s="137"/>
      <c r="BF7" s="155">
        <f t="shared" ref="BF7:BF20" si="15">P7</f>
        <v>5.7321428571428577</v>
      </c>
      <c r="BG7" s="155">
        <f t="shared" ref="BG7:BG20" si="16">AH7</f>
        <v>5.8071428571428578</v>
      </c>
      <c r="BH7" s="155">
        <f t="shared" ref="BH7:BH20" si="17">AY7</f>
        <v>6.1964285714285712</v>
      </c>
      <c r="BI7" s="155">
        <f t="shared" ref="BI7:BI20" si="18">AVERAGE(BF7:BH7)</f>
        <v>5.9119047619047622</v>
      </c>
      <c r="BJ7" s="134">
        <f t="shared" ref="BJ7:BJ20" si="19">RANK(BI7,BI$7:BI$20)</f>
        <v>1</v>
      </c>
      <c r="BK7" s="140"/>
      <c r="BL7" s="156">
        <f t="shared" ref="BL7:BL20" si="20">T7</f>
        <v>7.1250000000000009</v>
      </c>
      <c r="BM7" s="156">
        <f t="shared" ref="BM7:BM20" si="21">AL7</f>
        <v>8</v>
      </c>
      <c r="BN7" s="156">
        <f t="shared" ref="BN7:BN20" si="22">BC7</f>
        <v>8.0124999999999993</v>
      </c>
      <c r="BO7" s="156">
        <f t="shared" ref="BO7:BO20" si="23">AVERAGE(BL7:BN7)</f>
        <v>7.7124999999999995</v>
      </c>
      <c r="BP7" s="156">
        <f t="shared" ref="BP7:BP20" si="24">V7</f>
        <v>0</v>
      </c>
      <c r="BQ7" s="156">
        <f t="shared" ref="BQ7:BQ20" si="25">BO7-BP7</f>
        <v>7.7124999999999995</v>
      </c>
      <c r="BR7" s="135">
        <f t="shared" ref="BR7:BR20" si="26">RANK(BQ7,BQ$7:BQ$20)</f>
        <v>1</v>
      </c>
      <c r="BS7" s="147"/>
      <c r="BT7" s="156">
        <f t="shared" ref="BT7:BT20" si="27">BI7</f>
        <v>5.9119047619047622</v>
      </c>
      <c r="BU7" s="156">
        <f t="shared" ref="BU7:BU20" si="28">BQ7</f>
        <v>7.7124999999999995</v>
      </c>
      <c r="BV7" s="156">
        <f t="shared" ref="BV7:BV20" si="29">AVERAGE(BT7,BU7)</f>
        <v>6.8122023809523808</v>
      </c>
      <c r="BW7" s="135">
        <f t="shared" ref="BW7:BW20" si="30">RANK(BV7,BV$7:BV$20)</f>
        <v>1</v>
      </c>
      <c r="BY7" s="134">
        <v>1</v>
      </c>
    </row>
    <row r="8" spans="1:78">
      <c r="A8" s="95">
        <v>47</v>
      </c>
      <c r="B8" s="93" t="s">
        <v>214</v>
      </c>
      <c r="C8" s="95" t="s">
        <v>97</v>
      </c>
      <c r="D8" s="95" t="s">
        <v>98</v>
      </c>
      <c r="E8" s="95" t="s">
        <v>99</v>
      </c>
      <c r="F8" s="153">
        <v>4</v>
      </c>
      <c r="G8" s="153">
        <v>6</v>
      </c>
      <c r="H8" s="153">
        <v>6</v>
      </c>
      <c r="I8" s="153">
        <v>5.2</v>
      </c>
      <c r="J8" s="153">
        <v>4.8</v>
      </c>
      <c r="K8" s="153">
        <v>4.8</v>
      </c>
      <c r="L8" s="153">
        <v>4.7</v>
      </c>
      <c r="M8" s="154">
        <f t="shared" si="0"/>
        <v>35.5</v>
      </c>
      <c r="N8" s="155">
        <f t="shared" si="1"/>
        <v>5.0714285714285712</v>
      </c>
      <c r="O8" s="153">
        <v>6.3</v>
      </c>
      <c r="P8" s="156">
        <f t="shared" si="2"/>
        <v>5.3785714285714281</v>
      </c>
      <c r="Q8" s="136"/>
      <c r="R8" s="153">
        <v>5.7</v>
      </c>
      <c r="S8" s="153">
        <v>7.5</v>
      </c>
      <c r="T8" s="157">
        <f t="shared" si="3"/>
        <v>7.05</v>
      </c>
      <c r="U8" s="157">
        <f t="shared" si="4"/>
        <v>6.2142857142857135</v>
      </c>
      <c r="V8" s="158">
        <v>0</v>
      </c>
      <c r="W8" s="137"/>
      <c r="X8" s="153">
        <v>4.5</v>
      </c>
      <c r="Y8" s="153">
        <v>6.5</v>
      </c>
      <c r="Z8" s="153">
        <v>7</v>
      </c>
      <c r="AA8" s="153">
        <v>5.5</v>
      </c>
      <c r="AB8" s="153">
        <v>4.5</v>
      </c>
      <c r="AC8" s="153">
        <v>6.5</v>
      </c>
      <c r="AD8" s="153">
        <v>4.5</v>
      </c>
      <c r="AE8" s="154">
        <f t="shared" si="5"/>
        <v>39</v>
      </c>
      <c r="AF8" s="155">
        <f t="shared" si="6"/>
        <v>5.5714285714285712</v>
      </c>
      <c r="AG8" s="153">
        <v>6.2</v>
      </c>
      <c r="AH8" s="156">
        <f t="shared" si="7"/>
        <v>5.7285714285714286</v>
      </c>
      <c r="AI8" s="136"/>
      <c r="AJ8" s="153">
        <v>4.9000000000000004</v>
      </c>
      <c r="AK8" s="153">
        <v>7.9</v>
      </c>
      <c r="AL8" s="157">
        <f t="shared" si="8"/>
        <v>7.15</v>
      </c>
      <c r="AM8" s="157">
        <f t="shared" si="9"/>
        <v>6.4392857142857149</v>
      </c>
      <c r="AN8" s="137"/>
      <c r="AO8" s="153">
        <v>5</v>
      </c>
      <c r="AP8" s="153">
        <v>6.5</v>
      </c>
      <c r="AQ8" s="153">
        <v>6</v>
      </c>
      <c r="AR8" s="153">
        <v>4.8</v>
      </c>
      <c r="AS8" s="153">
        <v>5.5</v>
      </c>
      <c r="AT8" s="153">
        <v>6</v>
      </c>
      <c r="AU8" s="153">
        <v>5.8</v>
      </c>
      <c r="AV8" s="154">
        <f t="shared" si="10"/>
        <v>39.599999999999994</v>
      </c>
      <c r="AW8" s="155">
        <f t="shared" si="11"/>
        <v>5.6571428571428566</v>
      </c>
      <c r="AX8" s="153">
        <v>7</v>
      </c>
      <c r="AY8" s="156">
        <f t="shared" si="12"/>
        <v>5.992857142857142</v>
      </c>
      <c r="AZ8" s="136"/>
      <c r="BA8" s="153">
        <v>6.4</v>
      </c>
      <c r="BB8" s="153">
        <v>8</v>
      </c>
      <c r="BC8" s="157">
        <f t="shared" si="13"/>
        <v>7.6</v>
      </c>
      <c r="BD8" s="157">
        <f t="shared" si="14"/>
        <v>6.7964285714285708</v>
      </c>
      <c r="BE8" s="137"/>
      <c r="BF8" s="155">
        <f t="shared" si="15"/>
        <v>5.3785714285714281</v>
      </c>
      <c r="BG8" s="155">
        <f t="shared" si="16"/>
        <v>5.7285714285714286</v>
      </c>
      <c r="BH8" s="155">
        <f t="shared" si="17"/>
        <v>5.992857142857142</v>
      </c>
      <c r="BI8" s="155">
        <f t="shared" si="18"/>
        <v>5.7</v>
      </c>
      <c r="BJ8" s="134">
        <f t="shared" si="19"/>
        <v>3</v>
      </c>
      <c r="BK8" s="140"/>
      <c r="BL8" s="156">
        <f t="shared" si="20"/>
        <v>7.05</v>
      </c>
      <c r="BM8" s="156">
        <f t="shared" si="21"/>
        <v>7.15</v>
      </c>
      <c r="BN8" s="156">
        <f t="shared" si="22"/>
        <v>7.6</v>
      </c>
      <c r="BO8" s="156">
        <f t="shared" si="23"/>
        <v>7.2666666666666657</v>
      </c>
      <c r="BP8" s="156">
        <f t="shared" si="24"/>
        <v>0</v>
      </c>
      <c r="BQ8" s="156">
        <f t="shared" si="25"/>
        <v>7.2666666666666657</v>
      </c>
      <c r="BR8" s="184">
        <f t="shared" si="26"/>
        <v>5</v>
      </c>
      <c r="BS8" s="147"/>
      <c r="BT8" s="156">
        <f t="shared" si="27"/>
        <v>5.7</v>
      </c>
      <c r="BU8" s="156">
        <f t="shared" si="28"/>
        <v>7.2666666666666657</v>
      </c>
      <c r="BV8" s="156">
        <f t="shared" si="29"/>
        <v>6.4833333333333325</v>
      </c>
      <c r="BW8" s="184">
        <f t="shared" si="30"/>
        <v>2</v>
      </c>
      <c r="BX8" s="134">
        <v>1</v>
      </c>
    </row>
    <row r="9" spans="1:78">
      <c r="A9" s="95">
        <v>85</v>
      </c>
      <c r="B9" s="93" t="s">
        <v>168</v>
      </c>
      <c r="C9" s="95" t="s">
        <v>191</v>
      </c>
      <c r="D9" s="95" t="s">
        <v>46</v>
      </c>
      <c r="E9" s="95" t="s">
        <v>143</v>
      </c>
      <c r="F9" s="153">
        <v>5</v>
      </c>
      <c r="G9" s="153">
        <v>5.7</v>
      </c>
      <c r="H9" s="153">
        <v>5.3</v>
      </c>
      <c r="I9" s="153">
        <v>5.7</v>
      </c>
      <c r="J9" s="153">
        <v>5.2</v>
      </c>
      <c r="K9" s="153">
        <v>5.3</v>
      </c>
      <c r="L9" s="153">
        <v>5.3</v>
      </c>
      <c r="M9" s="154">
        <f t="shared" si="0"/>
        <v>37.499999999999993</v>
      </c>
      <c r="N9" s="155">
        <f t="shared" si="1"/>
        <v>5.3571428571428559</v>
      </c>
      <c r="O9" s="153">
        <v>5.6</v>
      </c>
      <c r="P9" s="156">
        <f t="shared" si="2"/>
        <v>5.4178571428571427</v>
      </c>
      <c r="Q9" s="136"/>
      <c r="R9" s="153">
        <v>6.2</v>
      </c>
      <c r="S9" s="153">
        <v>7.4</v>
      </c>
      <c r="T9" s="157">
        <f t="shared" si="3"/>
        <v>7.1000000000000005</v>
      </c>
      <c r="U9" s="157">
        <f t="shared" si="4"/>
        <v>6.2589285714285712</v>
      </c>
      <c r="V9" s="158">
        <v>0</v>
      </c>
      <c r="W9" s="137"/>
      <c r="X9" s="153">
        <v>4.8</v>
      </c>
      <c r="Y9" s="153">
        <v>5.5</v>
      </c>
      <c r="Z9" s="153">
        <v>6.8</v>
      </c>
      <c r="AA9" s="153">
        <v>5.5</v>
      </c>
      <c r="AB9" s="153">
        <v>5.5</v>
      </c>
      <c r="AC9" s="153">
        <v>6.5</v>
      </c>
      <c r="AD9" s="153">
        <v>5</v>
      </c>
      <c r="AE9" s="154">
        <f t="shared" si="5"/>
        <v>39.6</v>
      </c>
      <c r="AF9" s="155">
        <f t="shared" si="6"/>
        <v>5.6571428571428575</v>
      </c>
      <c r="AG9" s="153">
        <v>5.9</v>
      </c>
      <c r="AH9" s="156">
        <f t="shared" si="7"/>
        <v>5.7178571428571434</v>
      </c>
      <c r="AI9" s="136"/>
      <c r="AJ9" s="153">
        <v>5.3</v>
      </c>
      <c r="AK9" s="153">
        <v>8.6999999999999993</v>
      </c>
      <c r="AL9" s="157">
        <f t="shared" si="8"/>
        <v>7.85</v>
      </c>
      <c r="AM9" s="157">
        <f t="shared" si="9"/>
        <v>6.7839285714285715</v>
      </c>
      <c r="AN9" s="137"/>
      <c r="AO9" s="153">
        <v>5</v>
      </c>
      <c r="AP9" s="153">
        <v>4.8</v>
      </c>
      <c r="AQ9" s="153">
        <v>4.8</v>
      </c>
      <c r="AR9" s="153">
        <v>5.2</v>
      </c>
      <c r="AS9" s="153">
        <v>5</v>
      </c>
      <c r="AT9" s="153">
        <v>5.2</v>
      </c>
      <c r="AU9" s="153">
        <v>5.6</v>
      </c>
      <c r="AV9" s="154">
        <f t="shared" si="10"/>
        <v>35.6</v>
      </c>
      <c r="AW9" s="155">
        <f t="shared" si="11"/>
        <v>5.0857142857142863</v>
      </c>
      <c r="AX9" s="153">
        <v>4.5</v>
      </c>
      <c r="AY9" s="156">
        <f t="shared" si="12"/>
        <v>4.9392857142857149</v>
      </c>
      <c r="AZ9" s="136"/>
      <c r="BA9" s="153">
        <v>5.8</v>
      </c>
      <c r="BB9" s="153">
        <v>8.5500000000000007</v>
      </c>
      <c r="BC9" s="157">
        <f t="shared" si="13"/>
        <v>7.8625000000000007</v>
      </c>
      <c r="BD9" s="157">
        <f t="shared" si="14"/>
        <v>6.4008928571428578</v>
      </c>
      <c r="BE9" s="137"/>
      <c r="BF9" s="155">
        <f t="shared" si="15"/>
        <v>5.4178571428571427</v>
      </c>
      <c r="BG9" s="155">
        <f t="shared" si="16"/>
        <v>5.7178571428571434</v>
      </c>
      <c r="BH9" s="155">
        <f t="shared" si="17"/>
        <v>4.9392857142857149</v>
      </c>
      <c r="BI9" s="155">
        <f t="shared" si="18"/>
        <v>5.3583333333333343</v>
      </c>
      <c r="BJ9" s="134">
        <f t="shared" si="19"/>
        <v>7</v>
      </c>
      <c r="BK9" s="140"/>
      <c r="BL9" s="156">
        <f t="shared" si="20"/>
        <v>7.1000000000000005</v>
      </c>
      <c r="BM9" s="156">
        <f t="shared" si="21"/>
        <v>7.85</v>
      </c>
      <c r="BN9" s="156">
        <f t="shared" si="22"/>
        <v>7.8625000000000007</v>
      </c>
      <c r="BO9" s="156">
        <f t="shared" si="23"/>
        <v>7.604166666666667</v>
      </c>
      <c r="BP9" s="156">
        <f t="shared" si="24"/>
        <v>0</v>
      </c>
      <c r="BQ9" s="156">
        <f t="shared" si="25"/>
        <v>7.604166666666667</v>
      </c>
      <c r="BR9" s="184">
        <f t="shared" si="26"/>
        <v>2</v>
      </c>
      <c r="BS9" s="147"/>
      <c r="BT9" s="156">
        <f t="shared" si="27"/>
        <v>5.3583333333333343</v>
      </c>
      <c r="BU9" s="156">
        <f t="shared" si="28"/>
        <v>7.604166666666667</v>
      </c>
      <c r="BV9" s="156">
        <f t="shared" si="29"/>
        <v>6.4812500000000011</v>
      </c>
      <c r="BW9" s="184">
        <f t="shared" si="30"/>
        <v>3</v>
      </c>
      <c r="BX9" s="134">
        <v>2</v>
      </c>
    </row>
    <row r="10" spans="1:78">
      <c r="A10" s="95">
        <v>46</v>
      </c>
      <c r="B10" s="93" t="s">
        <v>153</v>
      </c>
      <c r="C10" s="95" t="s">
        <v>97</v>
      </c>
      <c r="D10" s="95" t="s">
        <v>98</v>
      </c>
      <c r="E10" s="95" t="s">
        <v>99</v>
      </c>
      <c r="F10" s="153">
        <v>5.2</v>
      </c>
      <c r="G10" s="153">
        <v>5.3</v>
      </c>
      <c r="H10" s="153">
        <v>3.7</v>
      </c>
      <c r="I10" s="153">
        <v>5.5</v>
      </c>
      <c r="J10" s="153">
        <v>5.5</v>
      </c>
      <c r="K10" s="153">
        <v>5.3</v>
      </c>
      <c r="L10" s="153">
        <v>4.7</v>
      </c>
      <c r="M10" s="154">
        <f t="shared" si="0"/>
        <v>35.200000000000003</v>
      </c>
      <c r="N10" s="155">
        <f t="shared" si="1"/>
        <v>5.0285714285714294</v>
      </c>
      <c r="O10" s="153">
        <v>6.3</v>
      </c>
      <c r="P10" s="156">
        <f t="shared" si="2"/>
        <v>5.3464285714285724</v>
      </c>
      <c r="Q10" s="136"/>
      <c r="R10" s="153">
        <v>6.8</v>
      </c>
      <c r="S10" s="153">
        <v>7.2</v>
      </c>
      <c r="T10" s="157">
        <f t="shared" si="3"/>
        <v>7.1000000000000005</v>
      </c>
      <c r="U10" s="157">
        <f t="shared" si="4"/>
        <v>6.2232142857142865</v>
      </c>
      <c r="V10" s="158">
        <v>0</v>
      </c>
      <c r="W10" s="137"/>
      <c r="X10" s="153">
        <v>4.5</v>
      </c>
      <c r="Y10" s="153">
        <v>6.5</v>
      </c>
      <c r="Z10" s="153">
        <v>5.8</v>
      </c>
      <c r="AA10" s="153">
        <v>5.8</v>
      </c>
      <c r="AB10" s="153">
        <v>6</v>
      </c>
      <c r="AC10" s="153">
        <v>6.3</v>
      </c>
      <c r="AD10" s="153">
        <v>3</v>
      </c>
      <c r="AE10" s="154">
        <f t="shared" si="5"/>
        <v>37.9</v>
      </c>
      <c r="AF10" s="155">
        <f t="shared" si="6"/>
        <v>5.4142857142857137</v>
      </c>
      <c r="AG10" s="153">
        <v>6.2</v>
      </c>
      <c r="AH10" s="156">
        <f t="shared" si="7"/>
        <v>5.6107142857142849</v>
      </c>
      <c r="AI10" s="136"/>
      <c r="AJ10" s="153">
        <v>5.4</v>
      </c>
      <c r="AK10" s="153">
        <v>7.3</v>
      </c>
      <c r="AL10" s="157">
        <f t="shared" si="8"/>
        <v>6.8249999999999993</v>
      </c>
      <c r="AM10" s="157">
        <f t="shared" si="9"/>
        <v>6.2178571428571416</v>
      </c>
      <c r="AN10" s="137"/>
      <c r="AO10" s="153">
        <v>5</v>
      </c>
      <c r="AP10" s="153">
        <v>6.5</v>
      </c>
      <c r="AQ10" s="153">
        <v>6</v>
      </c>
      <c r="AR10" s="153">
        <v>6.2</v>
      </c>
      <c r="AS10" s="153">
        <v>6.8</v>
      </c>
      <c r="AT10" s="153">
        <v>5.5</v>
      </c>
      <c r="AU10" s="153">
        <v>5.5</v>
      </c>
      <c r="AV10" s="154">
        <f t="shared" si="10"/>
        <v>41.5</v>
      </c>
      <c r="AW10" s="155">
        <f t="shared" si="11"/>
        <v>5.9285714285714288</v>
      </c>
      <c r="AX10" s="153">
        <v>7</v>
      </c>
      <c r="AY10" s="156">
        <f t="shared" si="12"/>
        <v>6.1964285714285712</v>
      </c>
      <c r="AZ10" s="136"/>
      <c r="BA10" s="153">
        <v>6.6</v>
      </c>
      <c r="BB10" s="153">
        <v>8.1</v>
      </c>
      <c r="BC10" s="157">
        <f t="shared" si="13"/>
        <v>7.7249999999999996</v>
      </c>
      <c r="BD10" s="157">
        <f t="shared" si="14"/>
        <v>6.9607142857142854</v>
      </c>
      <c r="BE10" s="137"/>
      <c r="BF10" s="155">
        <f t="shared" si="15"/>
        <v>5.3464285714285724</v>
      </c>
      <c r="BG10" s="155">
        <f t="shared" si="16"/>
        <v>5.6107142857142849</v>
      </c>
      <c r="BH10" s="155">
        <f t="shared" si="17"/>
        <v>6.1964285714285712</v>
      </c>
      <c r="BI10" s="155">
        <f t="shared" si="18"/>
        <v>5.7178571428571425</v>
      </c>
      <c r="BJ10" s="134">
        <f t="shared" si="19"/>
        <v>2</v>
      </c>
      <c r="BK10" s="140"/>
      <c r="BL10" s="156">
        <f t="shared" si="20"/>
        <v>7.1000000000000005</v>
      </c>
      <c r="BM10" s="156">
        <f t="shared" si="21"/>
        <v>6.8249999999999993</v>
      </c>
      <c r="BN10" s="156">
        <f t="shared" si="22"/>
        <v>7.7249999999999996</v>
      </c>
      <c r="BO10" s="156">
        <f t="shared" si="23"/>
        <v>7.2166666666666659</v>
      </c>
      <c r="BP10" s="156">
        <f t="shared" si="24"/>
        <v>0</v>
      </c>
      <c r="BQ10" s="156">
        <f t="shared" si="25"/>
        <v>7.2166666666666659</v>
      </c>
      <c r="BR10" s="184">
        <f t="shared" si="26"/>
        <v>7</v>
      </c>
      <c r="BS10" s="147"/>
      <c r="BT10" s="156">
        <f t="shared" si="27"/>
        <v>5.7178571428571425</v>
      </c>
      <c r="BU10" s="156">
        <f t="shared" si="28"/>
        <v>7.2166666666666659</v>
      </c>
      <c r="BV10" s="156">
        <f t="shared" si="29"/>
        <v>6.4672619047619042</v>
      </c>
      <c r="BW10" s="184">
        <f t="shared" si="30"/>
        <v>4</v>
      </c>
      <c r="BX10" s="134">
        <v>3</v>
      </c>
    </row>
    <row r="11" spans="1:78">
      <c r="A11" s="95">
        <v>31</v>
      </c>
      <c r="B11" s="93" t="s">
        <v>54</v>
      </c>
      <c r="C11" s="95" t="s">
        <v>192</v>
      </c>
      <c r="D11" s="95" t="s">
        <v>61</v>
      </c>
      <c r="E11" s="95" t="s">
        <v>62</v>
      </c>
      <c r="F11" s="153">
        <v>5.2</v>
      </c>
      <c r="G11" s="153">
        <v>6.3</v>
      </c>
      <c r="H11" s="153">
        <v>4.3</v>
      </c>
      <c r="I11" s="153">
        <v>6.2</v>
      </c>
      <c r="J11" s="153">
        <v>4.7</v>
      </c>
      <c r="K11" s="153">
        <v>5</v>
      </c>
      <c r="L11" s="153">
        <v>5.3</v>
      </c>
      <c r="M11" s="154">
        <f t="shared" si="0"/>
        <v>37</v>
      </c>
      <c r="N11" s="155">
        <f t="shared" si="1"/>
        <v>5.2857142857142856</v>
      </c>
      <c r="O11" s="153">
        <v>6</v>
      </c>
      <c r="P11" s="156">
        <f t="shared" si="2"/>
        <v>5.4642857142857144</v>
      </c>
      <c r="Q11" s="136"/>
      <c r="R11" s="153">
        <v>6.2</v>
      </c>
      <c r="S11" s="153">
        <v>7.6</v>
      </c>
      <c r="T11" s="157">
        <f t="shared" si="3"/>
        <v>7.2499999999999991</v>
      </c>
      <c r="U11" s="157">
        <f t="shared" si="4"/>
        <v>6.3571428571428568</v>
      </c>
      <c r="V11" s="158">
        <v>0</v>
      </c>
      <c r="W11" s="137"/>
      <c r="X11" s="153">
        <v>4.8</v>
      </c>
      <c r="Y11" s="153">
        <v>6</v>
      </c>
      <c r="Z11" s="153">
        <v>5.5</v>
      </c>
      <c r="AA11" s="153">
        <v>5.3</v>
      </c>
      <c r="AB11" s="153">
        <v>6.3</v>
      </c>
      <c r="AC11" s="153">
        <v>6.5</v>
      </c>
      <c r="AD11" s="153">
        <v>6</v>
      </c>
      <c r="AE11" s="154">
        <f t="shared" si="5"/>
        <v>40.400000000000006</v>
      </c>
      <c r="AF11" s="155">
        <f t="shared" si="6"/>
        <v>5.7714285714285722</v>
      </c>
      <c r="AG11" s="153">
        <v>5.6</v>
      </c>
      <c r="AH11" s="156">
        <f t="shared" si="7"/>
        <v>5.7285714285714295</v>
      </c>
      <c r="AI11" s="136"/>
      <c r="AJ11" s="153">
        <v>4.7</v>
      </c>
      <c r="AK11" s="153">
        <v>7.9</v>
      </c>
      <c r="AL11" s="157">
        <f t="shared" si="8"/>
        <v>7.1000000000000005</v>
      </c>
      <c r="AM11" s="157">
        <f t="shared" si="9"/>
        <v>6.4142857142857146</v>
      </c>
      <c r="AN11" s="137"/>
      <c r="AO11" s="153">
        <v>5.5</v>
      </c>
      <c r="AP11" s="153">
        <v>6</v>
      </c>
      <c r="AQ11" s="153">
        <v>5</v>
      </c>
      <c r="AR11" s="153">
        <v>6.5</v>
      </c>
      <c r="AS11" s="153">
        <v>6.5</v>
      </c>
      <c r="AT11" s="153">
        <v>6</v>
      </c>
      <c r="AU11" s="153">
        <v>5.8</v>
      </c>
      <c r="AV11" s="154">
        <f t="shared" si="10"/>
        <v>41.3</v>
      </c>
      <c r="AW11" s="155">
        <f t="shared" si="11"/>
        <v>5.8999999999999995</v>
      </c>
      <c r="AX11" s="153">
        <v>5.4</v>
      </c>
      <c r="AY11" s="156">
        <f t="shared" si="12"/>
        <v>5.7750000000000004</v>
      </c>
      <c r="AZ11" s="136"/>
      <c r="BA11" s="153">
        <v>6.5</v>
      </c>
      <c r="BB11" s="153">
        <v>7.8</v>
      </c>
      <c r="BC11" s="157">
        <f t="shared" si="13"/>
        <v>7.4749999999999996</v>
      </c>
      <c r="BD11" s="157">
        <f t="shared" si="14"/>
        <v>6.625</v>
      </c>
      <c r="BE11" s="137"/>
      <c r="BF11" s="155">
        <f t="shared" si="15"/>
        <v>5.4642857142857144</v>
      </c>
      <c r="BG11" s="155">
        <f t="shared" si="16"/>
        <v>5.7285714285714295</v>
      </c>
      <c r="BH11" s="155">
        <f t="shared" si="17"/>
        <v>5.7750000000000004</v>
      </c>
      <c r="BI11" s="155">
        <f t="shared" si="18"/>
        <v>5.6559523809523808</v>
      </c>
      <c r="BJ11" s="134">
        <f t="shared" si="19"/>
        <v>4</v>
      </c>
      <c r="BK11" s="140"/>
      <c r="BL11" s="156">
        <f t="shared" si="20"/>
        <v>7.2499999999999991</v>
      </c>
      <c r="BM11" s="156">
        <f t="shared" si="21"/>
        <v>7.1000000000000005</v>
      </c>
      <c r="BN11" s="156">
        <f t="shared" si="22"/>
        <v>7.4749999999999996</v>
      </c>
      <c r="BO11" s="156">
        <f t="shared" si="23"/>
        <v>7.2749999999999995</v>
      </c>
      <c r="BP11" s="156">
        <f t="shared" si="24"/>
        <v>0</v>
      </c>
      <c r="BQ11" s="156">
        <f t="shared" si="25"/>
        <v>7.2749999999999995</v>
      </c>
      <c r="BR11" s="184">
        <f t="shared" si="26"/>
        <v>4</v>
      </c>
      <c r="BS11" s="147"/>
      <c r="BT11" s="156">
        <f t="shared" si="27"/>
        <v>5.6559523809523808</v>
      </c>
      <c r="BU11" s="156">
        <f t="shared" si="28"/>
        <v>7.2749999999999995</v>
      </c>
      <c r="BV11" s="156">
        <f t="shared" si="29"/>
        <v>6.4654761904761902</v>
      </c>
      <c r="BW11" s="184">
        <f t="shared" si="30"/>
        <v>5</v>
      </c>
      <c r="BY11" s="134">
        <v>2</v>
      </c>
    </row>
    <row r="12" spans="1:78">
      <c r="A12" s="95">
        <v>37</v>
      </c>
      <c r="B12" s="93" t="s">
        <v>274</v>
      </c>
      <c r="C12" s="95" t="s">
        <v>218</v>
      </c>
      <c r="D12" s="95" t="s">
        <v>200</v>
      </c>
      <c r="E12" s="95" t="s">
        <v>271</v>
      </c>
      <c r="F12" s="153">
        <v>6</v>
      </c>
      <c r="G12" s="153">
        <v>6.2</v>
      </c>
      <c r="H12" s="153">
        <v>5.3</v>
      </c>
      <c r="I12" s="153">
        <v>0</v>
      </c>
      <c r="J12" s="153">
        <v>6.5</v>
      </c>
      <c r="K12" s="153">
        <v>5.3</v>
      </c>
      <c r="L12" s="153">
        <v>6.3</v>
      </c>
      <c r="M12" s="154">
        <f t="shared" si="0"/>
        <v>35.6</v>
      </c>
      <c r="N12" s="155">
        <f t="shared" si="1"/>
        <v>5.0857142857142863</v>
      </c>
      <c r="O12" s="153">
        <v>6.5</v>
      </c>
      <c r="P12" s="156">
        <f t="shared" si="2"/>
        <v>5.4392857142857149</v>
      </c>
      <c r="Q12" s="136"/>
      <c r="R12" s="153">
        <v>6.5</v>
      </c>
      <c r="S12" s="153">
        <v>7.4</v>
      </c>
      <c r="T12" s="157">
        <f t="shared" si="3"/>
        <v>7.1750000000000007</v>
      </c>
      <c r="U12" s="157">
        <f t="shared" si="4"/>
        <v>6.3071428571428578</v>
      </c>
      <c r="V12" s="158">
        <v>0</v>
      </c>
      <c r="W12" s="137"/>
      <c r="X12" s="153">
        <v>5.2</v>
      </c>
      <c r="Y12" s="153">
        <v>5.8</v>
      </c>
      <c r="Z12" s="153">
        <v>5.3</v>
      </c>
      <c r="AA12" s="153">
        <v>3</v>
      </c>
      <c r="AB12" s="153">
        <v>6</v>
      </c>
      <c r="AC12" s="153">
        <v>5.3</v>
      </c>
      <c r="AD12" s="153">
        <v>6</v>
      </c>
      <c r="AE12" s="154">
        <f t="shared" si="5"/>
        <v>36.6</v>
      </c>
      <c r="AF12" s="155">
        <f t="shared" si="6"/>
        <v>5.2285714285714286</v>
      </c>
      <c r="AG12" s="153">
        <v>5.5</v>
      </c>
      <c r="AH12" s="156">
        <f t="shared" si="7"/>
        <v>5.2964285714285717</v>
      </c>
      <c r="AI12" s="136"/>
      <c r="AJ12" s="153">
        <v>5.3</v>
      </c>
      <c r="AK12" s="153">
        <v>8.6</v>
      </c>
      <c r="AL12" s="157">
        <f t="shared" si="8"/>
        <v>7.7749999999999995</v>
      </c>
      <c r="AM12" s="157">
        <f t="shared" si="9"/>
        <v>6.5357142857142856</v>
      </c>
      <c r="AN12" s="137"/>
      <c r="AO12" s="153">
        <v>5.5</v>
      </c>
      <c r="AP12" s="153">
        <v>6</v>
      </c>
      <c r="AQ12" s="153">
        <v>5</v>
      </c>
      <c r="AR12" s="153">
        <v>0</v>
      </c>
      <c r="AS12" s="153">
        <v>6.5</v>
      </c>
      <c r="AT12" s="153">
        <v>5</v>
      </c>
      <c r="AU12" s="153">
        <v>6.2</v>
      </c>
      <c r="AV12" s="154">
        <f t="shared" si="10"/>
        <v>34.200000000000003</v>
      </c>
      <c r="AW12" s="155">
        <f t="shared" si="11"/>
        <v>4.8857142857142861</v>
      </c>
      <c r="AX12" s="153">
        <v>6</v>
      </c>
      <c r="AY12" s="156">
        <f t="shared" si="12"/>
        <v>5.1642857142857146</v>
      </c>
      <c r="AZ12" s="136"/>
      <c r="BA12" s="153">
        <v>6.2</v>
      </c>
      <c r="BB12" s="153">
        <v>8.3000000000000007</v>
      </c>
      <c r="BC12" s="157">
        <f t="shared" si="13"/>
        <v>7.7750000000000004</v>
      </c>
      <c r="BD12" s="157">
        <f t="shared" si="14"/>
        <v>6.4696428571428575</v>
      </c>
      <c r="BE12" s="137"/>
      <c r="BF12" s="155">
        <f t="shared" si="15"/>
        <v>5.4392857142857149</v>
      </c>
      <c r="BG12" s="155">
        <f t="shared" si="16"/>
        <v>5.2964285714285717</v>
      </c>
      <c r="BH12" s="155">
        <f t="shared" si="17"/>
        <v>5.1642857142857146</v>
      </c>
      <c r="BI12" s="155">
        <f t="shared" si="18"/>
        <v>5.3000000000000007</v>
      </c>
      <c r="BJ12" s="134">
        <f t="shared" si="19"/>
        <v>8</v>
      </c>
      <c r="BK12" s="140"/>
      <c r="BL12" s="156">
        <f t="shared" si="20"/>
        <v>7.1750000000000007</v>
      </c>
      <c r="BM12" s="156">
        <f t="shared" si="21"/>
        <v>7.7749999999999995</v>
      </c>
      <c r="BN12" s="156">
        <f t="shared" si="22"/>
        <v>7.7750000000000004</v>
      </c>
      <c r="BO12" s="156">
        <f t="shared" si="23"/>
        <v>7.5750000000000002</v>
      </c>
      <c r="BP12" s="156">
        <f t="shared" si="24"/>
        <v>0</v>
      </c>
      <c r="BQ12" s="156">
        <f t="shared" si="25"/>
        <v>7.5750000000000002</v>
      </c>
      <c r="BR12" s="184">
        <f t="shared" si="26"/>
        <v>3</v>
      </c>
      <c r="BS12" s="147"/>
      <c r="BT12" s="156">
        <f t="shared" si="27"/>
        <v>5.3000000000000007</v>
      </c>
      <c r="BU12" s="156">
        <f t="shared" si="28"/>
        <v>7.5750000000000002</v>
      </c>
      <c r="BV12" s="156">
        <f t="shared" si="29"/>
        <v>6.4375</v>
      </c>
      <c r="BW12" s="184">
        <f t="shared" si="30"/>
        <v>6</v>
      </c>
      <c r="BZ12" s="134">
        <v>1</v>
      </c>
    </row>
    <row r="13" spans="1:78">
      <c r="A13" s="95">
        <v>70</v>
      </c>
      <c r="B13" s="93" t="s">
        <v>48</v>
      </c>
      <c r="C13" s="95" t="s">
        <v>191</v>
      </c>
      <c r="D13" s="95" t="s">
        <v>46</v>
      </c>
      <c r="E13" s="95" t="s">
        <v>142</v>
      </c>
      <c r="F13" s="153">
        <v>5.4</v>
      </c>
      <c r="G13" s="153">
        <v>6</v>
      </c>
      <c r="H13" s="153">
        <v>5.5</v>
      </c>
      <c r="I13" s="153">
        <v>6</v>
      </c>
      <c r="J13" s="153">
        <v>5.3</v>
      </c>
      <c r="K13" s="153">
        <v>5.3</v>
      </c>
      <c r="L13" s="153">
        <v>6</v>
      </c>
      <c r="M13" s="154">
        <f t="shared" si="0"/>
        <v>39.5</v>
      </c>
      <c r="N13" s="155">
        <f t="shared" si="1"/>
        <v>5.6428571428571432</v>
      </c>
      <c r="O13" s="153">
        <v>6.2</v>
      </c>
      <c r="P13" s="156">
        <f t="shared" si="2"/>
        <v>5.7821428571428575</v>
      </c>
      <c r="Q13" s="136"/>
      <c r="R13" s="153">
        <v>6.7</v>
      </c>
      <c r="S13" s="153">
        <v>7.2</v>
      </c>
      <c r="T13" s="157">
        <f t="shared" si="3"/>
        <v>7.0750000000000002</v>
      </c>
      <c r="U13" s="157">
        <f t="shared" si="4"/>
        <v>6.4285714285714288</v>
      </c>
      <c r="V13" s="158">
        <v>0</v>
      </c>
      <c r="W13" s="137"/>
      <c r="X13" s="153">
        <v>5.3</v>
      </c>
      <c r="Y13" s="153">
        <v>6.3</v>
      </c>
      <c r="Z13" s="153">
        <v>5.3</v>
      </c>
      <c r="AA13" s="153">
        <v>6.3</v>
      </c>
      <c r="AB13" s="153">
        <v>5</v>
      </c>
      <c r="AC13" s="153">
        <v>5.5</v>
      </c>
      <c r="AD13" s="153">
        <v>5</v>
      </c>
      <c r="AE13" s="154">
        <f t="shared" si="5"/>
        <v>38.700000000000003</v>
      </c>
      <c r="AF13" s="155">
        <f t="shared" si="6"/>
        <v>5.5285714285714294</v>
      </c>
      <c r="AG13" s="153">
        <v>5.9</v>
      </c>
      <c r="AH13" s="156">
        <f t="shared" si="7"/>
        <v>5.6214285714285719</v>
      </c>
      <c r="AI13" s="136"/>
      <c r="AJ13" s="153">
        <v>5.3</v>
      </c>
      <c r="AK13" s="153">
        <v>7.8</v>
      </c>
      <c r="AL13" s="157">
        <f t="shared" si="8"/>
        <v>7.1749999999999998</v>
      </c>
      <c r="AM13" s="157">
        <f t="shared" si="9"/>
        <v>6.3982142857142854</v>
      </c>
      <c r="AN13" s="137"/>
      <c r="AO13" s="153">
        <v>4</v>
      </c>
      <c r="AP13" s="153">
        <v>5.6</v>
      </c>
      <c r="AQ13" s="153">
        <v>4.8</v>
      </c>
      <c r="AR13" s="153">
        <v>5.2</v>
      </c>
      <c r="AS13" s="153">
        <v>5.4</v>
      </c>
      <c r="AT13" s="153">
        <v>5</v>
      </c>
      <c r="AU13" s="153">
        <v>4</v>
      </c>
      <c r="AV13" s="154">
        <f t="shared" si="10"/>
        <v>34</v>
      </c>
      <c r="AW13" s="155">
        <f t="shared" si="11"/>
        <v>4.8571428571428568</v>
      </c>
      <c r="AX13" s="153">
        <v>4.5</v>
      </c>
      <c r="AY13" s="156">
        <f t="shared" si="12"/>
        <v>4.7678571428571423</v>
      </c>
      <c r="AZ13" s="136"/>
      <c r="BA13" s="153">
        <v>6</v>
      </c>
      <c r="BB13" s="153">
        <v>7.7</v>
      </c>
      <c r="BC13" s="157">
        <f t="shared" si="13"/>
        <v>7.2750000000000004</v>
      </c>
      <c r="BD13" s="157">
        <f t="shared" si="14"/>
        <v>6.0214285714285714</v>
      </c>
      <c r="BE13" s="137"/>
      <c r="BF13" s="155">
        <f t="shared" si="15"/>
        <v>5.7821428571428575</v>
      </c>
      <c r="BG13" s="155">
        <f t="shared" si="16"/>
        <v>5.6214285714285719</v>
      </c>
      <c r="BH13" s="155">
        <f t="shared" si="17"/>
        <v>4.7678571428571423</v>
      </c>
      <c r="BI13" s="155">
        <f t="shared" si="18"/>
        <v>5.39047619047619</v>
      </c>
      <c r="BJ13" s="134">
        <f t="shared" si="19"/>
        <v>6</v>
      </c>
      <c r="BK13" s="140"/>
      <c r="BL13" s="156">
        <f t="shared" si="20"/>
        <v>7.0750000000000002</v>
      </c>
      <c r="BM13" s="156">
        <f t="shared" si="21"/>
        <v>7.1749999999999998</v>
      </c>
      <c r="BN13" s="156">
        <f t="shared" si="22"/>
        <v>7.2750000000000004</v>
      </c>
      <c r="BO13" s="156">
        <f t="shared" si="23"/>
        <v>7.1749999999999998</v>
      </c>
      <c r="BP13" s="156">
        <f t="shared" si="24"/>
        <v>0</v>
      </c>
      <c r="BQ13" s="156">
        <f t="shared" si="25"/>
        <v>7.1749999999999998</v>
      </c>
      <c r="BR13" s="184">
        <f t="shared" si="26"/>
        <v>8</v>
      </c>
      <c r="BS13" s="147"/>
      <c r="BT13" s="156">
        <f t="shared" si="27"/>
        <v>5.39047619047619</v>
      </c>
      <c r="BU13" s="156">
        <f t="shared" si="28"/>
        <v>7.1749999999999998</v>
      </c>
      <c r="BV13" s="156">
        <f t="shared" si="29"/>
        <v>6.2827380952380949</v>
      </c>
      <c r="BW13" s="184">
        <f t="shared" si="30"/>
        <v>7</v>
      </c>
      <c r="BY13" s="134">
        <v>3</v>
      </c>
    </row>
    <row r="14" spans="1:78">
      <c r="A14" s="95">
        <v>24</v>
      </c>
      <c r="B14" s="93" t="s">
        <v>56</v>
      </c>
      <c r="C14" s="95" t="s">
        <v>192</v>
      </c>
      <c r="D14" s="95" t="s">
        <v>61</v>
      </c>
      <c r="E14" s="95" t="s">
        <v>62</v>
      </c>
      <c r="F14" s="153">
        <v>3.7</v>
      </c>
      <c r="G14" s="153">
        <v>6</v>
      </c>
      <c r="H14" s="153">
        <v>3.6</v>
      </c>
      <c r="I14" s="153">
        <v>4.2</v>
      </c>
      <c r="J14" s="153">
        <v>5</v>
      </c>
      <c r="K14" s="153">
        <v>4.7</v>
      </c>
      <c r="L14" s="153">
        <v>5.2</v>
      </c>
      <c r="M14" s="154">
        <f t="shared" si="0"/>
        <v>32.4</v>
      </c>
      <c r="N14" s="155">
        <f t="shared" si="1"/>
        <v>4.6285714285714281</v>
      </c>
      <c r="O14" s="153">
        <v>6</v>
      </c>
      <c r="P14" s="156">
        <f t="shared" si="2"/>
        <v>4.9714285714285715</v>
      </c>
      <c r="Q14" s="136"/>
      <c r="R14" s="153">
        <v>5.7</v>
      </c>
      <c r="S14" s="153">
        <v>6.8</v>
      </c>
      <c r="T14" s="157">
        <f t="shared" si="3"/>
        <v>6.5249999999999995</v>
      </c>
      <c r="U14" s="157">
        <f t="shared" si="4"/>
        <v>5.7482142857142851</v>
      </c>
      <c r="V14" s="158">
        <v>0</v>
      </c>
      <c r="W14" s="137"/>
      <c r="X14" s="153">
        <v>4</v>
      </c>
      <c r="Y14" s="153">
        <v>5.8</v>
      </c>
      <c r="Z14" s="153">
        <v>5</v>
      </c>
      <c r="AA14" s="153">
        <v>4.3</v>
      </c>
      <c r="AB14" s="153">
        <v>4</v>
      </c>
      <c r="AC14" s="153">
        <v>5.3</v>
      </c>
      <c r="AD14" s="153">
        <v>5</v>
      </c>
      <c r="AE14" s="154">
        <f t="shared" si="5"/>
        <v>33.400000000000006</v>
      </c>
      <c r="AF14" s="155">
        <f t="shared" si="6"/>
        <v>4.7714285714285722</v>
      </c>
      <c r="AG14" s="153">
        <v>5.6</v>
      </c>
      <c r="AH14" s="156">
        <f t="shared" si="7"/>
        <v>4.9785714285714295</v>
      </c>
      <c r="AI14" s="136"/>
      <c r="AJ14" s="153">
        <v>4.8</v>
      </c>
      <c r="AK14" s="153">
        <v>8</v>
      </c>
      <c r="AL14" s="157">
        <f t="shared" si="8"/>
        <v>7.2</v>
      </c>
      <c r="AM14" s="157">
        <f t="shared" si="9"/>
        <v>6.0892857142857153</v>
      </c>
      <c r="AN14" s="137"/>
      <c r="AO14" s="153">
        <v>4.8</v>
      </c>
      <c r="AP14" s="153">
        <v>6.2</v>
      </c>
      <c r="AQ14" s="153">
        <v>4.8</v>
      </c>
      <c r="AR14" s="153">
        <v>5.2</v>
      </c>
      <c r="AS14" s="153">
        <v>5</v>
      </c>
      <c r="AT14" s="153">
        <v>5</v>
      </c>
      <c r="AU14" s="153">
        <v>5.2</v>
      </c>
      <c r="AV14" s="154">
        <f t="shared" si="10"/>
        <v>36.200000000000003</v>
      </c>
      <c r="AW14" s="155">
        <f t="shared" si="11"/>
        <v>5.1714285714285717</v>
      </c>
      <c r="AX14" s="153">
        <v>5.4</v>
      </c>
      <c r="AY14" s="156">
        <f t="shared" si="12"/>
        <v>5.2285714285714295</v>
      </c>
      <c r="AZ14" s="136"/>
      <c r="BA14" s="153">
        <v>5</v>
      </c>
      <c r="BB14" s="153">
        <v>8.1</v>
      </c>
      <c r="BC14" s="157">
        <f t="shared" si="13"/>
        <v>7.3249999999999993</v>
      </c>
      <c r="BD14" s="157">
        <f t="shared" si="14"/>
        <v>6.2767857142857144</v>
      </c>
      <c r="BE14" s="137"/>
      <c r="BF14" s="155">
        <f t="shared" si="15"/>
        <v>4.9714285714285715</v>
      </c>
      <c r="BG14" s="155">
        <f t="shared" si="16"/>
        <v>4.9785714285714295</v>
      </c>
      <c r="BH14" s="155">
        <f t="shared" si="17"/>
        <v>5.2285714285714295</v>
      </c>
      <c r="BI14" s="155">
        <f t="shared" si="18"/>
        <v>5.0595238095238102</v>
      </c>
      <c r="BJ14" s="134">
        <f t="shared" si="19"/>
        <v>10</v>
      </c>
      <c r="BK14" s="140"/>
      <c r="BL14" s="156">
        <f t="shared" si="20"/>
        <v>6.5249999999999995</v>
      </c>
      <c r="BM14" s="156">
        <f t="shared" si="21"/>
        <v>7.2</v>
      </c>
      <c r="BN14" s="156">
        <f t="shared" si="22"/>
        <v>7.3249999999999993</v>
      </c>
      <c r="BO14" s="156">
        <f t="shared" si="23"/>
        <v>7.0166666666666657</v>
      </c>
      <c r="BP14" s="156">
        <f t="shared" si="24"/>
        <v>0</v>
      </c>
      <c r="BQ14" s="156">
        <f t="shared" si="25"/>
        <v>7.0166666666666657</v>
      </c>
      <c r="BR14" s="184">
        <f t="shared" si="26"/>
        <v>9</v>
      </c>
      <c r="BS14" s="147"/>
      <c r="BT14" s="156">
        <f t="shared" si="27"/>
        <v>5.0595238095238102</v>
      </c>
      <c r="BU14" s="156">
        <f t="shared" si="28"/>
        <v>7.0166666666666657</v>
      </c>
      <c r="BV14" s="156">
        <f t="shared" si="29"/>
        <v>6.038095238095238</v>
      </c>
      <c r="BW14" s="184">
        <f t="shared" si="30"/>
        <v>8</v>
      </c>
      <c r="BX14" s="134">
        <v>4</v>
      </c>
    </row>
    <row r="15" spans="1:78">
      <c r="A15" s="95">
        <v>71</v>
      </c>
      <c r="B15" s="93" t="s">
        <v>272</v>
      </c>
      <c r="C15" s="95" t="s">
        <v>191</v>
      </c>
      <c r="D15" s="95" t="s">
        <v>46</v>
      </c>
      <c r="E15" s="95" t="s">
        <v>142</v>
      </c>
      <c r="F15" s="153">
        <v>3.5</v>
      </c>
      <c r="G15" s="153">
        <v>5.5</v>
      </c>
      <c r="H15" s="153">
        <v>5.5</v>
      </c>
      <c r="I15" s="153">
        <v>6.5</v>
      </c>
      <c r="J15" s="153">
        <v>5.8</v>
      </c>
      <c r="K15" s="153">
        <v>5.2</v>
      </c>
      <c r="L15" s="153">
        <v>5.4</v>
      </c>
      <c r="M15" s="154">
        <f t="shared" si="0"/>
        <v>37.4</v>
      </c>
      <c r="N15" s="155">
        <f t="shared" si="1"/>
        <v>5.3428571428571425</v>
      </c>
      <c r="O15" s="153">
        <v>5.7</v>
      </c>
      <c r="P15" s="156">
        <f t="shared" si="2"/>
        <v>5.4321428571428569</v>
      </c>
      <c r="Q15" s="136"/>
      <c r="R15" s="153">
        <v>5</v>
      </c>
      <c r="S15" s="153">
        <v>5.6</v>
      </c>
      <c r="T15" s="157">
        <f t="shared" si="3"/>
        <v>5.4499999999999993</v>
      </c>
      <c r="U15" s="157">
        <f t="shared" si="4"/>
        <v>5.4410714285714281</v>
      </c>
      <c r="V15" s="158">
        <v>0</v>
      </c>
      <c r="W15" s="137"/>
      <c r="X15" s="153">
        <v>4</v>
      </c>
      <c r="Y15" s="153">
        <v>5.3</v>
      </c>
      <c r="Z15" s="153">
        <v>5.5</v>
      </c>
      <c r="AA15" s="153">
        <v>6</v>
      </c>
      <c r="AB15" s="153">
        <v>6.3</v>
      </c>
      <c r="AC15" s="153">
        <v>5.8</v>
      </c>
      <c r="AD15" s="153">
        <v>6.3</v>
      </c>
      <c r="AE15" s="154">
        <f t="shared" si="5"/>
        <v>39.199999999999996</v>
      </c>
      <c r="AF15" s="155">
        <f t="shared" si="6"/>
        <v>5.6</v>
      </c>
      <c r="AG15" s="153">
        <v>5.6</v>
      </c>
      <c r="AH15" s="156">
        <f t="shared" si="7"/>
        <v>5.6</v>
      </c>
      <c r="AI15" s="136"/>
      <c r="AJ15" s="153">
        <v>4.7</v>
      </c>
      <c r="AK15" s="153">
        <v>6.9</v>
      </c>
      <c r="AL15" s="157">
        <f t="shared" si="8"/>
        <v>6.3500000000000005</v>
      </c>
      <c r="AM15" s="157">
        <f t="shared" si="9"/>
        <v>5.9749999999999996</v>
      </c>
      <c r="AN15" s="137"/>
      <c r="AO15" s="153">
        <v>6</v>
      </c>
      <c r="AP15" s="153">
        <v>5.8</v>
      </c>
      <c r="AQ15" s="153">
        <v>5.5</v>
      </c>
      <c r="AR15" s="153">
        <v>6</v>
      </c>
      <c r="AS15" s="153">
        <v>6.2</v>
      </c>
      <c r="AT15" s="153">
        <v>5</v>
      </c>
      <c r="AU15" s="153">
        <v>6.2</v>
      </c>
      <c r="AV15" s="154">
        <f t="shared" si="10"/>
        <v>40.700000000000003</v>
      </c>
      <c r="AW15" s="155">
        <f t="shared" si="11"/>
        <v>5.8142857142857149</v>
      </c>
      <c r="AX15" s="153">
        <v>5</v>
      </c>
      <c r="AY15" s="156">
        <f t="shared" si="12"/>
        <v>5.6107142857142858</v>
      </c>
      <c r="AZ15" s="136"/>
      <c r="BA15" s="153">
        <v>6.3</v>
      </c>
      <c r="BB15" s="153">
        <v>7.1</v>
      </c>
      <c r="BC15" s="157">
        <f t="shared" si="13"/>
        <v>6.8999999999999995</v>
      </c>
      <c r="BD15" s="157">
        <f t="shared" si="14"/>
        <v>6.2553571428571431</v>
      </c>
      <c r="BE15" s="137"/>
      <c r="BF15" s="155">
        <f t="shared" si="15"/>
        <v>5.4321428571428569</v>
      </c>
      <c r="BG15" s="155">
        <f t="shared" si="16"/>
        <v>5.6</v>
      </c>
      <c r="BH15" s="155">
        <f t="shared" si="17"/>
        <v>5.6107142857142858</v>
      </c>
      <c r="BI15" s="155">
        <f t="shared" si="18"/>
        <v>5.5476190476190474</v>
      </c>
      <c r="BJ15" s="134">
        <f t="shared" si="19"/>
        <v>5</v>
      </c>
      <c r="BK15" s="140"/>
      <c r="BL15" s="156">
        <f t="shared" si="20"/>
        <v>5.4499999999999993</v>
      </c>
      <c r="BM15" s="156">
        <f t="shared" si="21"/>
        <v>6.3500000000000005</v>
      </c>
      <c r="BN15" s="156">
        <f t="shared" si="22"/>
        <v>6.8999999999999995</v>
      </c>
      <c r="BO15" s="156">
        <f t="shared" si="23"/>
        <v>6.2333333333333334</v>
      </c>
      <c r="BP15" s="156">
        <f t="shared" si="24"/>
        <v>0</v>
      </c>
      <c r="BQ15" s="156">
        <f t="shared" si="25"/>
        <v>6.2333333333333334</v>
      </c>
      <c r="BR15" s="184">
        <f t="shared" si="26"/>
        <v>12</v>
      </c>
      <c r="BS15" s="147"/>
      <c r="BT15" s="156">
        <f t="shared" si="27"/>
        <v>5.5476190476190474</v>
      </c>
      <c r="BU15" s="156">
        <f t="shared" si="28"/>
        <v>6.2333333333333334</v>
      </c>
      <c r="BV15" s="156">
        <f t="shared" si="29"/>
        <v>5.8904761904761909</v>
      </c>
      <c r="BW15" s="184">
        <f t="shared" si="30"/>
        <v>9</v>
      </c>
      <c r="BZ15" s="134">
        <v>2</v>
      </c>
    </row>
    <row r="16" spans="1:78">
      <c r="A16" s="95">
        <v>80</v>
      </c>
      <c r="B16" s="93" t="s">
        <v>273</v>
      </c>
      <c r="C16" s="95" t="s">
        <v>191</v>
      </c>
      <c r="D16" s="95" t="s">
        <v>46</v>
      </c>
      <c r="E16" s="95" t="s">
        <v>143</v>
      </c>
      <c r="F16" s="153">
        <v>3</v>
      </c>
      <c r="G16" s="153">
        <v>5.6</v>
      </c>
      <c r="H16" s="153">
        <v>5</v>
      </c>
      <c r="I16" s="153">
        <v>5.3</v>
      </c>
      <c r="J16" s="153">
        <v>4.7</v>
      </c>
      <c r="K16" s="153">
        <v>4.5</v>
      </c>
      <c r="L16" s="153">
        <v>5.2</v>
      </c>
      <c r="M16" s="154">
        <f t="shared" si="0"/>
        <v>33.299999999999997</v>
      </c>
      <c r="N16" s="155">
        <f t="shared" si="1"/>
        <v>4.7571428571428571</v>
      </c>
      <c r="O16" s="153">
        <v>5.6</v>
      </c>
      <c r="P16" s="156">
        <f t="shared" si="2"/>
        <v>4.9678571428571434</v>
      </c>
      <c r="Q16" s="136"/>
      <c r="R16" s="153">
        <v>5.7</v>
      </c>
      <c r="S16" s="153">
        <v>6.8</v>
      </c>
      <c r="T16" s="157">
        <f t="shared" si="3"/>
        <v>6.5249999999999995</v>
      </c>
      <c r="U16" s="157">
        <f t="shared" si="4"/>
        <v>5.7464285714285719</v>
      </c>
      <c r="V16" s="158">
        <v>0</v>
      </c>
      <c r="W16" s="137"/>
      <c r="X16" s="153">
        <v>5</v>
      </c>
      <c r="Y16" s="153">
        <v>5.3</v>
      </c>
      <c r="Z16" s="153">
        <v>4.5</v>
      </c>
      <c r="AA16" s="153">
        <v>5.8</v>
      </c>
      <c r="AB16" s="153">
        <v>4.8</v>
      </c>
      <c r="AC16" s="153">
        <v>5.3</v>
      </c>
      <c r="AD16" s="153">
        <v>4.8</v>
      </c>
      <c r="AE16" s="154">
        <f t="shared" si="5"/>
        <v>35.5</v>
      </c>
      <c r="AF16" s="155">
        <f t="shared" si="6"/>
        <v>5.0714285714285712</v>
      </c>
      <c r="AG16" s="153">
        <v>5.6</v>
      </c>
      <c r="AH16" s="156">
        <f t="shared" si="7"/>
        <v>5.2035714285714283</v>
      </c>
      <c r="AI16" s="136"/>
      <c r="AJ16" s="153">
        <v>4.7</v>
      </c>
      <c r="AK16" s="153">
        <v>7.4</v>
      </c>
      <c r="AL16" s="157">
        <f t="shared" si="8"/>
        <v>6.7250000000000005</v>
      </c>
      <c r="AM16" s="157">
        <f t="shared" si="9"/>
        <v>5.9642857142857144</v>
      </c>
      <c r="AN16" s="137"/>
      <c r="AO16" s="153">
        <v>5.5</v>
      </c>
      <c r="AP16" s="153">
        <v>5.2</v>
      </c>
      <c r="AQ16" s="153">
        <v>5</v>
      </c>
      <c r="AR16" s="153">
        <v>5.8</v>
      </c>
      <c r="AS16" s="153">
        <v>5.5</v>
      </c>
      <c r="AT16" s="153">
        <v>5.2</v>
      </c>
      <c r="AU16" s="153">
        <v>5</v>
      </c>
      <c r="AV16" s="154">
        <f t="shared" si="10"/>
        <v>37.200000000000003</v>
      </c>
      <c r="AW16" s="155">
        <f t="shared" si="11"/>
        <v>5.3142857142857149</v>
      </c>
      <c r="AX16" s="153">
        <v>5</v>
      </c>
      <c r="AY16" s="156">
        <f t="shared" si="12"/>
        <v>5.2357142857142858</v>
      </c>
      <c r="AZ16" s="136"/>
      <c r="BA16" s="153">
        <v>5.3</v>
      </c>
      <c r="BB16" s="153">
        <v>7.1</v>
      </c>
      <c r="BC16" s="157">
        <f t="shared" si="13"/>
        <v>6.6499999999999995</v>
      </c>
      <c r="BD16" s="157">
        <f t="shared" si="14"/>
        <v>5.9428571428571431</v>
      </c>
      <c r="BE16" s="137"/>
      <c r="BF16" s="155">
        <f t="shared" si="15"/>
        <v>4.9678571428571434</v>
      </c>
      <c r="BG16" s="155">
        <f t="shared" si="16"/>
        <v>5.2035714285714283</v>
      </c>
      <c r="BH16" s="155">
        <f t="shared" si="17"/>
        <v>5.2357142857142858</v>
      </c>
      <c r="BI16" s="155">
        <f t="shared" si="18"/>
        <v>5.1357142857142852</v>
      </c>
      <c r="BJ16" s="134">
        <f t="shared" si="19"/>
        <v>9</v>
      </c>
      <c r="BK16" s="140"/>
      <c r="BL16" s="156">
        <f t="shared" si="20"/>
        <v>6.5249999999999995</v>
      </c>
      <c r="BM16" s="156">
        <f t="shared" si="21"/>
        <v>6.7250000000000005</v>
      </c>
      <c r="BN16" s="156">
        <f t="shared" si="22"/>
        <v>6.6499999999999995</v>
      </c>
      <c r="BO16" s="156">
        <f t="shared" si="23"/>
        <v>6.6333333333333329</v>
      </c>
      <c r="BP16" s="156">
        <f t="shared" si="24"/>
        <v>0</v>
      </c>
      <c r="BQ16" s="156">
        <f t="shared" si="25"/>
        <v>6.6333333333333329</v>
      </c>
      <c r="BR16" s="184">
        <f t="shared" si="26"/>
        <v>10</v>
      </c>
      <c r="BS16" s="147"/>
      <c r="BT16" s="156">
        <f t="shared" si="27"/>
        <v>5.1357142857142852</v>
      </c>
      <c r="BU16" s="156">
        <f t="shared" si="28"/>
        <v>6.6333333333333329</v>
      </c>
      <c r="BV16" s="156">
        <f t="shared" si="29"/>
        <v>5.8845238095238095</v>
      </c>
      <c r="BW16" s="184">
        <f t="shared" si="30"/>
        <v>10</v>
      </c>
      <c r="BZ16" s="134">
        <v>3</v>
      </c>
    </row>
    <row r="17" spans="1:77">
      <c r="A17" s="95">
        <v>3</v>
      </c>
      <c r="B17" s="93" t="s">
        <v>83</v>
      </c>
      <c r="C17" s="95" t="s">
        <v>125</v>
      </c>
      <c r="D17" s="95" t="s">
        <v>269</v>
      </c>
      <c r="E17" s="95" t="s">
        <v>91</v>
      </c>
      <c r="F17" s="153">
        <v>4.2</v>
      </c>
      <c r="G17" s="153">
        <v>4.5</v>
      </c>
      <c r="H17" s="153">
        <v>2</v>
      </c>
      <c r="I17" s="153">
        <v>4</v>
      </c>
      <c r="J17" s="153">
        <v>4.5</v>
      </c>
      <c r="K17" s="153">
        <v>4</v>
      </c>
      <c r="L17" s="153">
        <v>4.2</v>
      </c>
      <c r="M17" s="154">
        <f t="shared" si="0"/>
        <v>27.4</v>
      </c>
      <c r="N17" s="155">
        <f t="shared" si="1"/>
        <v>3.9142857142857141</v>
      </c>
      <c r="O17" s="153">
        <v>5.8</v>
      </c>
      <c r="P17" s="156">
        <f t="shared" si="2"/>
        <v>4.3857142857142852</v>
      </c>
      <c r="Q17" s="136"/>
      <c r="R17" s="153">
        <v>5.7</v>
      </c>
      <c r="S17" s="153">
        <v>7.2</v>
      </c>
      <c r="T17" s="157">
        <f t="shared" si="3"/>
        <v>6.8250000000000002</v>
      </c>
      <c r="U17" s="157">
        <f t="shared" si="4"/>
        <v>5.6053571428571427</v>
      </c>
      <c r="V17" s="158">
        <v>0</v>
      </c>
      <c r="W17" s="137"/>
      <c r="X17" s="153">
        <v>4.3</v>
      </c>
      <c r="Y17" s="153">
        <v>5</v>
      </c>
      <c r="Z17" s="153">
        <v>3.8</v>
      </c>
      <c r="AA17" s="153">
        <v>4.5</v>
      </c>
      <c r="AB17" s="153">
        <v>4</v>
      </c>
      <c r="AC17" s="153">
        <v>4.3</v>
      </c>
      <c r="AD17" s="153">
        <v>5</v>
      </c>
      <c r="AE17" s="154">
        <f t="shared" si="5"/>
        <v>30.900000000000002</v>
      </c>
      <c r="AF17" s="155">
        <f t="shared" si="6"/>
        <v>4.4142857142857146</v>
      </c>
      <c r="AG17" s="153">
        <v>6.1</v>
      </c>
      <c r="AH17" s="156">
        <f t="shared" si="7"/>
        <v>4.8357142857142854</v>
      </c>
      <c r="AI17" s="136"/>
      <c r="AJ17" s="153">
        <v>5</v>
      </c>
      <c r="AK17" s="153">
        <v>8.1</v>
      </c>
      <c r="AL17" s="157">
        <f t="shared" si="8"/>
        <v>7.3249999999999993</v>
      </c>
      <c r="AM17" s="157">
        <f t="shared" si="9"/>
        <v>6.0803571428571423</v>
      </c>
      <c r="AN17" s="137"/>
      <c r="AO17" s="153">
        <v>4.8</v>
      </c>
      <c r="AP17" s="153">
        <v>5</v>
      </c>
      <c r="AQ17" s="153">
        <v>2.5</v>
      </c>
      <c r="AR17" s="153">
        <v>0</v>
      </c>
      <c r="AS17" s="153">
        <v>5.2</v>
      </c>
      <c r="AT17" s="153">
        <v>4.2</v>
      </c>
      <c r="AU17" s="153">
        <v>4</v>
      </c>
      <c r="AV17" s="154">
        <f t="shared" si="10"/>
        <v>25.7</v>
      </c>
      <c r="AW17" s="155">
        <f t="shared" si="11"/>
        <v>3.6714285714285713</v>
      </c>
      <c r="AX17" s="153">
        <v>4.2</v>
      </c>
      <c r="AY17" s="156">
        <f t="shared" si="12"/>
        <v>3.8035714285714288</v>
      </c>
      <c r="AZ17" s="136"/>
      <c r="BA17" s="153">
        <v>6</v>
      </c>
      <c r="BB17" s="153">
        <v>8.18</v>
      </c>
      <c r="BC17" s="157">
        <f t="shared" si="13"/>
        <v>7.6349999999999998</v>
      </c>
      <c r="BD17" s="157">
        <f t="shared" si="14"/>
        <v>5.7192857142857143</v>
      </c>
      <c r="BE17" s="137"/>
      <c r="BF17" s="155">
        <f t="shared" si="15"/>
        <v>4.3857142857142852</v>
      </c>
      <c r="BG17" s="155">
        <f t="shared" si="16"/>
        <v>4.8357142857142854</v>
      </c>
      <c r="BH17" s="155">
        <f t="shared" si="17"/>
        <v>3.8035714285714288</v>
      </c>
      <c r="BI17" s="155">
        <f t="shared" si="18"/>
        <v>4.3416666666666668</v>
      </c>
      <c r="BJ17" s="134">
        <f t="shared" si="19"/>
        <v>13</v>
      </c>
      <c r="BK17" s="140"/>
      <c r="BL17" s="156">
        <f t="shared" si="20"/>
        <v>6.8250000000000002</v>
      </c>
      <c r="BM17" s="156">
        <f t="shared" si="21"/>
        <v>7.3249999999999993</v>
      </c>
      <c r="BN17" s="156">
        <f t="shared" si="22"/>
        <v>7.6349999999999998</v>
      </c>
      <c r="BO17" s="156">
        <f t="shared" si="23"/>
        <v>7.2616666666666658</v>
      </c>
      <c r="BP17" s="156">
        <f t="shared" si="24"/>
        <v>0</v>
      </c>
      <c r="BQ17" s="156">
        <f t="shared" si="25"/>
        <v>7.2616666666666658</v>
      </c>
      <c r="BR17" s="184">
        <f t="shared" si="26"/>
        <v>6</v>
      </c>
      <c r="BS17" s="147"/>
      <c r="BT17" s="156">
        <f t="shared" si="27"/>
        <v>4.3416666666666668</v>
      </c>
      <c r="BU17" s="156">
        <f t="shared" si="28"/>
        <v>7.2616666666666658</v>
      </c>
      <c r="BV17" s="156">
        <f t="shared" si="29"/>
        <v>5.8016666666666659</v>
      </c>
      <c r="BW17" s="184">
        <f t="shared" si="30"/>
        <v>11</v>
      </c>
      <c r="BY17" s="134">
        <v>4</v>
      </c>
    </row>
    <row r="18" spans="1:77">
      <c r="A18" s="95">
        <v>89</v>
      </c>
      <c r="B18" s="93" t="s">
        <v>215</v>
      </c>
      <c r="C18" s="95" t="s">
        <v>270</v>
      </c>
      <c r="D18" s="95" t="s">
        <v>194</v>
      </c>
      <c r="E18" s="95" t="s">
        <v>195</v>
      </c>
      <c r="F18" s="153">
        <v>5.7</v>
      </c>
      <c r="G18" s="153">
        <v>5.3</v>
      </c>
      <c r="H18" s="153">
        <v>5.7</v>
      </c>
      <c r="I18" s="153">
        <v>1</v>
      </c>
      <c r="J18" s="153">
        <v>4.5</v>
      </c>
      <c r="K18" s="153">
        <v>3.7</v>
      </c>
      <c r="L18" s="153">
        <v>5</v>
      </c>
      <c r="M18" s="154">
        <f t="shared" si="0"/>
        <v>30.9</v>
      </c>
      <c r="N18" s="155">
        <f t="shared" si="1"/>
        <v>4.4142857142857137</v>
      </c>
      <c r="O18" s="153">
        <v>6.1</v>
      </c>
      <c r="P18" s="156">
        <f t="shared" si="2"/>
        <v>4.8357142857142854</v>
      </c>
      <c r="Q18" s="136"/>
      <c r="R18" s="153">
        <v>4.9000000000000004</v>
      </c>
      <c r="S18" s="153">
        <v>5.6</v>
      </c>
      <c r="T18" s="157">
        <f t="shared" si="3"/>
        <v>5.4249999999999989</v>
      </c>
      <c r="U18" s="157">
        <f t="shared" si="4"/>
        <v>5.1303571428571422</v>
      </c>
      <c r="V18" s="158">
        <v>0</v>
      </c>
      <c r="W18" s="137"/>
      <c r="X18" s="153">
        <v>4</v>
      </c>
      <c r="Y18" s="153">
        <v>6</v>
      </c>
      <c r="Z18" s="153">
        <v>4.8</v>
      </c>
      <c r="AA18" s="153">
        <v>3</v>
      </c>
      <c r="AB18" s="153">
        <v>4</v>
      </c>
      <c r="AC18" s="153">
        <v>4.5</v>
      </c>
      <c r="AD18" s="153">
        <v>5</v>
      </c>
      <c r="AE18" s="154">
        <f t="shared" si="5"/>
        <v>31.3</v>
      </c>
      <c r="AF18" s="155">
        <f t="shared" si="6"/>
        <v>4.4714285714285715</v>
      </c>
      <c r="AG18" s="153">
        <v>6.2</v>
      </c>
      <c r="AH18" s="156">
        <f t="shared" si="7"/>
        <v>4.9035714285714285</v>
      </c>
      <c r="AI18" s="136"/>
      <c r="AJ18" s="153">
        <v>3.8</v>
      </c>
      <c r="AK18" s="153">
        <v>7.4</v>
      </c>
      <c r="AL18" s="157">
        <f t="shared" si="8"/>
        <v>6.5000000000000009</v>
      </c>
      <c r="AM18" s="157">
        <f t="shared" si="9"/>
        <v>5.7017857142857142</v>
      </c>
      <c r="AN18" s="137"/>
      <c r="AO18" s="153">
        <v>4.5</v>
      </c>
      <c r="AP18" s="153">
        <v>5</v>
      </c>
      <c r="AQ18" s="153">
        <v>4.8</v>
      </c>
      <c r="AR18" s="153">
        <v>1.5</v>
      </c>
      <c r="AS18" s="153">
        <v>4.8</v>
      </c>
      <c r="AT18" s="153">
        <v>4.8</v>
      </c>
      <c r="AU18" s="153">
        <v>4.5</v>
      </c>
      <c r="AV18" s="154">
        <f t="shared" si="10"/>
        <v>29.900000000000002</v>
      </c>
      <c r="AW18" s="155">
        <f t="shared" si="11"/>
        <v>4.2714285714285714</v>
      </c>
      <c r="AX18" s="153">
        <v>5.9</v>
      </c>
      <c r="AY18" s="156">
        <f t="shared" si="12"/>
        <v>4.6785714285714288</v>
      </c>
      <c r="AZ18" s="136"/>
      <c r="BA18" s="153">
        <v>4</v>
      </c>
      <c r="BB18" s="153">
        <v>7.1</v>
      </c>
      <c r="BC18" s="157">
        <f t="shared" si="13"/>
        <v>6.3249999999999993</v>
      </c>
      <c r="BD18" s="157">
        <f t="shared" si="14"/>
        <v>5.5017857142857141</v>
      </c>
      <c r="BE18" s="137"/>
      <c r="BF18" s="155">
        <f t="shared" si="15"/>
        <v>4.8357142857142854</v>
      </c>
      <c r="BG18" s="155">
        <f t="shared" si="16"/>
        <v>4.9035714285714285</v>
      </c>
      <c r="BH18" s="155">
        <f t="shared" si="17"/>
        <v>4.6785714285714288</v>
      </c>
      <c r="BI18" s="155">
        <f t="shared" si="18"/>
        <v>4.8059523809523812</v>
      </c>
      <c r="BJ18" s="134">
        <f t="shared" si="19"/>
        <v>12</v>
      </c>
      <c r="BK18" s="140"/>
      <c r="BL18" s="156">
        <f t="shared" si="20"/>
        <v>5.4249999999999989</v>
      </c>
      <c r="BM18" s="156">
        <f t="shared" si="21"/>
        <v>6.5000000000000009</v>
      </c>
      <c r="BN18" s="156">
        <f t="shared" si="22"/>
        <v>6.3249999999999993</v>
      </c>
      <c r="BO18" s="156">
        <f t="shared" si="23"/>
        <v>6.083333333333333</v>
      </c>
      <c r="BP18" s="156">
        <f t="shared" si="24"/>
        <v>0</v>
      </c>
      <c r="BQ18" s="156">
        <f t="shared" si="25"/>
        <v>6.083333333333333</v>
      </c>
      <c r="BR18" s="184">
        <f t="shared" si="26"/>
        <v>13</v>
      </c>
      <c r="BS18" s="147"/>
      <c r="BT18" s="156">
        <f t="shared" si="27"/>
        <v>4.8059523809523812</v>
      </c>
      <c r="BU18" s="156">
        <f t="shared" si="28"/>
        <v>6.083333333333333</v>
      </c>
      <c r="BV18" s="156">
        <f t="shared" si="29"/>
        <v>5.4446428571428571</v>
      </c>
      <c r="BW18" s="184">
        <f t="shared" si="30"/>
        <v>12</v>
      </c>
      <c r="BX18" s="134">
        <v>5</v>
      </c>
    </row>
    <row r="19" spans="1:77">
      <c r="A19" s="95">
        <v>14</v>
      </c>
      <c r="B19" s="93" t="s">
        <v>77</v>
      </c>
      <c r="C19" s="95" t="s">
        <v>268</v>
      </c>
      <c r="D19" s="95" t="s">
        <v>269</v>
      </c>
      <c r="E19" s="95" t="s">
        <v>140</v>
      </c>
      <c r="F19" s="153">
        <v>3.5</v>
      </c>
      <c r="G19" s="153">
        <v>4.5</v>
      </c>
      <c r="H19" s="153">
        <v>5.3</v>
      </c>
      <c r="I19" s="153">
        <v>2</v>
      </c>
      <c r="J19" s="153">
        <v>5.3</v>
      </c>
      <c r="K19" s="153">
        <v>5.2</v>
      </c>
      <c r="L19" s="153">
        <v>5.2</v>
      </c>
      <c r="M19" s="154">
        <f t="shared" si="0"/>
        <v>31</v>
      </c>
      <c r="N19" s="155">
        <f t="shared" si="1"/>
        <v>4.4285714285714288</v>
      </c>
      <c r="O19" s="153">
        <v>6</v>
      </c>
      <c r="P19" s="156">
        <f t="shared" si="2"/>
        <v>4.8214285714285712</v>
      </c>
      <c r="Q19" s="136"/>
      <c r="R19" s="153">
        <v>5</v>
      </c>
      <c r="S19" s="153">
        <v>6.1</v>
      </c>
      <c r="T19" s="157">
        <f t="shared" si="3"/>
        <v>5.8249999999999993</v>
      </c>
      <c r="U19" s="157">
        <f t="shared" si="4"/>
        <v>5.3232142857142852</v>
      </c>
      <c r="V19" s="158">
        <v>0</v>
      </c>
      <c r="W19" s="137"/>
      <c r="X19" s="153">
        <v>4.3</v>
      </c>
      <c r="Y19" s="153">
        <v>4.5</v>
      </c>
      <c r="Z19" s="153">
        <v>5.8</v>
      </c>
      <c r="AA19" s="153">
        <v>4.5</v>
      </c>
      <c r="AB19" s="153">
        <v>4.5</v>
      </c>
      <c r="AC19" s="153">
        <v>4.5</v>
      </c>
      <c r="AD19" s="153">
        <v>4</v>
      </c>
      <c r="AE19" s="154">
        <f t="shared" si="5"/>
        <v>32.1</v>
      </c>
      <c r="AF19" s="155">
        <f t="shared" si="6"/>
        <v>4.5857142857142863</v>
      </c>
      <c r="AG19" s="153">
        <v>5.8</v>
      </c>
      <c r="AH19" s="156">
        <f t="shared" si="7"/>
        <v>4.8892857142857151</v>
      </c>
      <c r="AI19" s="136"/>
      <c r="AJ19" s="153">
        <v>4</v>
      </c>
      <c r="AK19" s="153">
        <v>6.5</v>
      </c>
      <c r="AL19" s="157">
        <f t="shared" si="8"/>
        <v>5.875</v>
      </c>
      <c r="AM19" s="157">
        <f t="shared" si="9"/>
        <v>5.382142857142858</v>
      </c>
      <c r="AN19" s="137"/>
      <c r="AO19" s="153">
        <v>4.2</v>
      </c>
      <c r="AP19" s="153">
        <v>5.5</v>
      </c>
      <c r="AQ19" s="153">
        <v>4.5</v>
      </c>
      <c r="AR19" s="153">
        <v>3</v>
      </c>
      <c r="AS19" s="153">
        <v>4.8</v>
      </c>
      <c r="AT19" s="153">
        <v>5.2</v>
      </c>
      <c r="AU19" s="153">
        <v>5</v>
      </c>
      <c r="AV19" s="154">
        <f t="shared" si="10"/>
        <v>32.200000000000003</v>
      </c>
      <c r="AW19" s="155">
        <f t="shared" si="11"/>
        <v>4.6000000000000005</v>
      </c>
      <c r="AX19" s="153">
        <v>5.8</v>
      </c>
      <c r="AY19" s="156">
        <f t="shared" si="12"/>
        <v>4.9000000000000004</v>
      </c>
      <c r="AZ19" s="136"/>
      <c r="BA19" s="153">
        <v>5</v>
      </c>
      <c r="BB19" s="153">
        <v>6.78</v>
      </c>
      <c r="BC19" s="157">
        <f t="shared" si="13"/>
        <v>6.335</v>
      </c>
      <c r="BD19" s="157">
        <f t="shared" si="14"/>
        <v>5.6174999999999997</v>
      </c>
      <c r="BE19" s="137"/>
      <c r="BF19" s="155">
        <f t="shared" si="15"/>
        <v>4.8214285714285712</v>
      </c>
      <c r="BG19" s="155">
        <f t="shared" si="16"/>
        <v>4.8892857142857151</v>
      </c>
      <c r="BH19" s="155">
        <f t="shared" si="17"/>
        <v>4.9000000000000004</v>
      </c>
      <c r="BI19" s="155">
        <f t="shared" si="18"/>
        <v>4.8702380952380953</v>
      </c>
      <c r="BJ19" s="134">
        <f t="shared" si="19"/>
        <v>11</v>
      </c>
      <c r="BK19" s="140"/>
      <c r="BL19" s="156">
        <f t="shared" si="20"/>
        <v>5.8249999999999993</v>
      </c>
      <c r="BM19" s="156">
        <f t="shared" si="21"/>
        <v>5.875</v>
      </c>
      <c r="BN19" s="156">
        <f t="shared" si="22"/>
        <v>6.335</v>
      </c>
      <c r="BO19" s="156">
        <f t="shared" si="23"/>
        <v>6.0116666666666667</v>
      </c>
      <c r="BP19" s="156">
        <f t="shared" si="24"/>
        <v>0</v>
      </c>
      <c r="BQ19" s="156">
        <f t="shared" si="25"/>
        <v>6.0116666666666667</v>
      </c>
      <c r="BR19" s="184">
        <f t="shared" si="26"/>
        <v>14</v>
      </c>
      <c r="BS19" s="147"/>
      <c r="BT19" s="156">
        <f t="shared" si="27"/>
        <v>4.8702380952380953</v>
      </c>
      <c r="BU19" s="156">
        <f t="shared" si="28"/>
        <v>6.0116666666666667</v>
      </c>
      <c r="BV19" s="156">
        <f t="shared" si="29"/>
        <v>5.440952380952381</v>
      </c>
      <c r="BW19" s="184">
        <f t="shared" si="30"/>
        <v>13</v>
      </c>
      <c r="BY19" s="134">
        <v>5</v>
      </c>
    </row>
    <row r="20" spans="1:77">
      <c r="A20" s="95">
        <v>56</v>
      </c>
      <c r="B20" s="93" t="s">
        <v>154</v>
      </c>
      <c r="C20" s="95" t="s">
        <v>218</v>
      </c>
      <c r="D20" s="95" t="s">
        <v>200</v>
      </c>
      <c r="E20" s="95" t="s">
        <v>156</v>
      </c>
      <c r="F20" s="153">
        <v>0.5</v>
      </c>
      <c r="G20" s="153">
        <v>5</v>
      </c>
      <c r="H20" s="153">
        <v>4.5</v>
      </c>
      <c r="I20" s="153">
        <v>0</v>
      </c>
      <c r="J20" s="153">
        <v>4</v>
      </c>
      <c r="K20" s="153">
        <v>4.5</v>
      </c>
      <c r="L20" s="153">
        <v>4.5</v>
      </c>
      <c r="M20" s="154">
        <f t="shared" si="0"/>
        <v>23</v>
      </c>
      <c r="N20" s="155">
        <f t="shared" si="1"/>
        <v>3.2857142857142856</v>
      </c>
      <c r="O20" s="153">
        <v>6.5</v>
      </c>
      <c r="P20" s="156">
        <f t="shared" si="2"/>
        <v>4.0892857142857144</v>
      </c>
      <c r="Q20" s="136"/>
      <c r="R20" s="153">
        <v>5.7</v>
      </c>
      <c r="S20" s="153">
        <v>6.6</v>
      </c>
      <c r="T20" s="157">
        <f t="shared" si="3"/>
        <v>6.3749999999999991</v>
      </c>
      <c r="U20" s="157">
        <f t="shared" si="4"/>
        <v>5.2321428571428568</v>
      </c>
      <c r="V20" s="158">
        <v>0</v>
      </c>
      <c r="W20" s="137"/>
      <c r="X20" s="153">
        <v>2</v>
      </c>
      <c r="Y20" s="153">
        <v>5.5</v>
      </c>
      <c r="Z20" s="153">
        <v>4.8</v>
      </c>
      <c r="AA20" s="153">
        <v>2</v>
      </c>
      <c r="AB20" s="153">
        <v>3.5</v>
      </c>
      <c r="AC20" s="153">
        <v>4.5</v>
      </c>
      <c r="AD20" s="153">
        <v>2</v>
      </c>
      <c r="AE20" s="154">
        <f t="shared" si="5"/>
        <v>24.3</v>
      </c>
      <c r="AF20" s="155">
        <f t="shared" si="6"/>
        <v>3.4714285714285715</v>
      </c>
      <c r="AG20" s="153">
        <v>5.3</v>
      </c>
      <c r="AH20" s="156">
        <f t="shared" si="7"/>
        <v>3.9285714285714288</v>
      </c>
      <c r="AI20" s="136"/>
      <c r="AJ20" s="153">
        <v>4.4000000000000004</v>
      </c>
      <c r="AK20" s="153">
        <v>7.2</v>
      </c>
      <c r="AL20" s="157">
        <f t="shared" si="8"/>
        <v>6.5</v>
      </c>
      <c r="AM20" s="157">
        <f t="shared" si="9"/>
        <v>5.2142857142857144</v>
      </c>
      <c r="AN20" s="137"/>
      <c r="AO20" s="153">
        <v>2</v>
      </c>
      <c r="AP20" s="153">
        <v>4.5</v>
      </c>
      <c r="AQ20" s="153">
        <v>4.8</v>
      </c>
      <c r="AR20" s="153">
        <v>0</v>
      </c>
      <c r="AS20" s="153">
        <v>2.5</v>
      </c>
      <c r="AT20" s="153">
        <v>4</v>
      </c>
      <c r="AU20" s="153">
        <v>2</v>
      </c>
      <c r="AV20" s="154">
        <f t="shared" si="10"/>
        <v>19.8</v>
      </c>
      <c r="AW20" s="155">
        <f t="shared" si="11"/>
        <v>2.8285714285714287</v>
      </c>
      <c r="AX20" s="153">
        <v>6</v>
      </c>
      <c r="AY20" s="156">
        <f t="shared" si="12"/>
        <v>3.6214285714285714</v>
      </c>
      <c r="AZ20" s="136"/>
      <c r="BA20" s="153">
        <v>5.2</v>
      </c>
      <c r="BB20" s="153">
        <v>7.4</v>
      </c>
      <c r="BC20" s="157">
        <f t="shared" si="13"/>
        <v>6.8500000000000005</v>
      </c>
      <c r="BD20" s="157">
        <f t="shared" si="14"/>
        <v>5.2357142857142858</v>
      </c>
      <c r="BE20" s="137"/>
      <c r="BF20" s="155">
        <f t="shared" si="15"/>
        <v>4.0892857142857144</v>
      </c>
      <c r="BG20" s="155">
        <f t="shared" si="16"/>
        <v>3.9285714285714288</v>
      </c>
      <c r="BH20" s="155">
        <f t="shared" si="17"/>
        <v>3.6214285714285714</v>
      </c>
      <c r="BI20" s="155">
        <f t="shared" si="18"/>
        <v>3.8797619047619047</v>
      </c>
      <c r="BJ20" s="134">
        <f t="shared" si="19"/>
        <v>14</v>
      </c>
      <c r="BK20" s="140"/>
      <c r="BL20" s="156">
        <f t="shared" si="20"/>
        <v>6.3749999999999991</v>
      </c>
      <c r="BM20" s="156">
        <f t="shared" si="21"/>
        <v>6.5</v>
      </c>
      <c r="BN20" s="156">
        <f t="shared" si="22"/>
        <v>6.8500000000000005</v>
      </c>
      <c r="BO20" s="156">
        <f t="shared" si="23"/>
        <v>6.5750000000000002</v>
      </c>
      <c r="BP20" s="156">
        <f t="shared" si="24"/>
        <v>0</v>
      </c>
      <c r="BQ20" s="156">
        <f t="shared" si="25"/>
        <v>6.5750000000000002</v>
      </c>
      <c r="BR20" s="184">
        <f t="shared" si="26"/>
        <v>11</v>
      </c>
      <c r="BS20" s="147"/>
      <c r="BT20" s="156">
        <f t="shared" si="27"/>
        <v>3.8797619047619047</v>
      </c>
      <c r="BU20" s="156">
        <f t="shared" si="28"/>
        <v>6.5750000000000002</v>
      </c>
      <c r="BV20" s="156">
        <f t="shared" si="29"/>
        <v>5.2273809523809529</v>
      </c>
      <c r="BW20" s="184">
        <f t="shared" si="30"/>
        <v>14</v>
      </c>
      <c r="BY20" s="134">
        <v>6</v>
      </c>
    </row>
  </sheetData>
  <sortState ref="A7:BZ20">
    <sortCondition descending="1" ref="BV7:BV20"/>
  </sortState>
  <mergeCells count="10">
    <mergeCell ref="BA4:BC4"/>
    <mergeCell ref="BT4:BW4"/>
    <mergeCell ref="H1:L1"/>
    <mergeCell ref="Z1:AF1"/>
    <mergeCell ref="AQ1:AW1"/>
    <mergeCell ref="F4:P4"/>
    <mergeCell ref="R4:T4"/>
    <mergeCell ref="X4:AH4"/>
    <mergeCell ref="AJ4:AL4"/>
    <mergeCell ref="AO4:AY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7" sqref="P7:T11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297</v>
      </c>
      <c r="G1" s="2"/>
      <c r="H1" t="s">
        <v>1</v>
      </c>
      <c r="J1" s="165" t="s">
        <v>299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133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>
      <c r="A7" s="95">
        <v>38</v>
      </c>
      <c r="B7" s="93" t="s">
        <v>224</v>
      </c>
      <c r="C7" s="95" t="s">
        <v>225</v>
      </c>
      <c r="D7" s="21">
        <v>6.7</v>
      </c>
      <c r="E7" s="21">
        <v>8.5</v>
      </c>
      <c r="F7" s="31">
        <f>(D7*0.25)+(E7*0.75)</f>
        <v>8.0500000000000007</v>
      </c>
      <c r="G7" s="2"/>
      <c r="H7" s="21">
        <v>7.5</v>
      </c>
      <c r="I7" s="21">
        <v>7.4</v>
      </c>
      <c r="J7" s="31">
        <f>(H7*0.25)+(I7*0.75)</f>
        <v>7.4250000000000007</v>
      </c>
      <c r="K7" s="2"/>
      <c r="L7" s="21"/>
      <c r="M7" s="21"/>
      <c r="N7" s="31">
        <f>(L7*0.25)+(M7*0.75)</f>
        <v>0</v>
      </c>
      <c r="O7" s="2"/>
      <c r="P7" s="31">
        <f>F7</f>
        <v>8.0500000000000007</v>
      </c>
      <c r="Q7" s="31">
        <f>J7</f>
        <v>7.4250000000000007</v>
      </c>
      <c r="R7" s="31"/>
      <c r="S7" s="31">
        <f>AVERAGE(P7:R7)</f>
        <v>7.7375000000000007</v>
      </c>
      <c r="T7">
        <v>1</v>
      </c>
    </row>
    <row r="8" spans="1:20">
      <c r="A8" s="95">
        <v>30</v>
      </c>
      <c r="B8" s="93" t="s">
        <v>55</v>
      </c>
      <c r="C8" s="95" t="s">
        <v>62</v>
      </c>
      <c r="D8" s="21">
        <v>7.5</v>
      </c>
      <c r="E8" s="21">
        <v>8.6999999999999993</v>
      </c>
      <c r="F8" s="31">
        <f>(D8*0.25)+(E8*0.75)</f>
        <v>8.3999999999999986</v>
      </c>
      <c r="G8" s="2"/>
      <c r="H8" s="21">
        <v>7.2</v>
      </c>
      <c r="I8" s="21">
        <v>7</v>
      </c>
      <c r="J8" s="31">
        <f>(H8*0.25)+(I8*0.75)</f>
        <v>7.05</v>
      </c>
      <c r="K8" s="2"/>
      <c r="L8" s="21"/>
      <c r="M8" s="21"/>
      <c r="N8" s="31">
        <f>(L8*0.25)+(M8*0.75)</f>
        <v>0</v>
      </c>
      <c r="O8" s="2"/>
      <c r="P8" s="31">
        <f>F8</f>
        <v>8.3999999999999986</v>
      </c>
      <c r="Q8" s="31">
        <f>J8</f>
        <v>7.05</v>
      </c>
      <c r="R8" s="31"/>
      <c r="S8" s="31">
        <f>AVERAGE(P8:R8)</f>
        <v>7.7249999999999996</v>
      </c>
      <c r="T8">
        <v>2</v>
      </c>
    </row>
    <row r="9" spans="1:20">
      <c r="A9" s="95">
        <v>29</v>
      </c>
      <c r="B9" s="93" t="s">
        <v>58</v>
      </c>
      <c r="C9" s="95" t="s">
        <v>62</v>
      </c>
      <c r="D9" s="21">
        <v>7</v>
      </c>
      <c r="E9" s="21">
        <v>8.3000000000000007</v>
      </c>
      <c r="F9" s="31">
        <f>(D9*0.25)+(E9*0.75)</f>
        <v>7.9750000000000005</v>
      </c>
      <c r="G9" s="2"/>
      <c r="H9" s="21">
        <v>7.5</v>
      </c>
      <c r="I9" s="21">
        <v>6.8</v>
      </c>
      <c r="J9" s="31">
        <f>(H9*0.25)+(I9*0.75)</f>
        <v>6.9749999999999996</v>
      </c>
      <c r="K9" s="2"/>
      <c r="L9" s="21"/>
      <c r="M9" s="21"/>
      <c r="N9" s="31">
        <f>(L9*0.25)+(M9*0.75)</f>
        <v>0</v>
      </c>
      <c r="O9" s="2"/>
      <c r="P9" s="31">
        <f>F9</f>
        <v>7.9750000000000005</v>
      </c>
      <c r="Q9" s="31">
        <f>J9</f>
        <v>6.9749999999999996</v>
      </c>
      <c r="R9" s="31"/>
      <c r="S9" s="31">
        <f>AVERAGE(P9:R9)</f>
        <v>7.4749999999999996</v>
      </c>
      <c r="T9">
        <v>3</v>
      </c>
    </row>
    <row r="10" spans="1:20">
      <c r="A10" s="99">
        <v>7</v>
      </c>
      <c r="B10" s="100" t="s">
        <v>86</v>
      </c>
      <c r="C10" s="99" t="s">
        <v>91</v>
      </c>
      <c r="D10" s="21">
        <v>6.7</v>
      </c>
      <c r="E10" s="21">
        <v>7.3</v>
      </c>
      <c r="F10" s="31">
        <f>(D10*0.25)+(E10*0.75)</f>
        <v>7.1499999999999995</v>
      </c>
      <c r="G10" s="2"/>
      <c r="H10" s="21">
        <v>6.8</v>
      </c>
      <c r="I10" s="21">
        <v>6.2</v>
      </c>
      <c r="J10" s="31">
        <f>(H10*0.25)+(I10*0.75)</f>
        <v>6.3500000000000005</v>
      </c>
      <c r="K10" s="2"/>
      <c r="L10" s="21"/>
      <c r="M10" s="21"/>
      <c r="N10" s="31">
        <f>(L10*0.25)+(M10*0.75)</f>
        <v>0</v>
      </c>
      <c r="O10" s="2"/>
      <c r="P10" s="31">
        <f>F10</f>
        <v>7.1499999999999995</v>
      </c>
      <c r="Q10" s="31">
        <f>J10</f>
        <v>6.3500000000000005</v>
      </c>
      <c r="R10" s="31"/>
      <c r="S10" s="31">
        <f>AVERAGE(P10:R10)</f>
        <v>6.75</v>
      </c>
      <c r="T10">
        <v>4</v>
      </c>
    </row>
    <row r="11" spans="1:20">
      <c r="A11" s="95">
        <v>19</v>
      </c>
      <c r="B11" s="93" t="s">
        <v>76</v>
      </c>
      <c r="C11" s="95" t="s">
        <v>140</v>
      </c>
      <c r="D11" s="21">
        <v>5.5</v>
      </c>
      <c r="E11" s="21">
        <v>6.3</v>
      </c>
      <c r="F11" s="31">
        <f>(D11*0.25)+(E11*0.75)</f>
        <v>6.1</v>
      </c>
      <c r="G11" s="2"/>
      <c r="H11" s="21">
        <v>6</v>
      </c>
      <c r="I11" s="21">
        <v>6.6</v>
      </c>
      <c r="J11" s="31">
        <f>(H11*0.25)+(I11*0.75)</f>
        <v>6.4499999999999993</v>
      </c>
      <c r="K11" s="2"/>
      <c r="L11" s="21"/>
      <c r="M11" s="21"/>
      <c r="N11" s="31">
        <f>(L11*0.25)+(M11*0.75)</f>
        <v>0</v>
      </c>
      <c r="O11" s="2"/>
      <c r="P11" s="31">
        <f>F11</f>
        <v>6.1</v>
      </c>
      <c r="Q11" s="31">
        <f>J11</f>
        <v>6.4499999999999993</v>
      </c>
      <c r="R11" s="31"/>
      <c r="S11" s="31">
        <f>AVERAGE(P11:R11)</f>
        <v>6.2749999999999995</v>
      </c>
      <c r="T11">
        <v>5</v>
      </c>
    </row>
    <row r="12" spans="1:20">
      <c r="B12" s="40"/>
    </row>
  </sheetData>
  <sortState ref="A7:T11">
    <sortCondition descending="1" ref="S7:S11"/>
  </sortState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300</v>
      </c>
      <c r="G1" s="2"/>
      <c r="H1" t="s">
        <v>1</v>
      </c>
      <c r="J1" s="165" t="s">
        <v>298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134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>
      <c r="A7" s="95">
        <v>6</v>
      </c>
      <c r="B7" s="93" t="s">
        <v>85</v>
      </c>
      <c r="C7" s="95" t="s">
        <v>91</v>
      </c>
      <c r="D7" s="21">
        <v>8</v>
      </c>
      <c r="E7" s="21">
        <v>8.6</v>
      </c>
      <c r="F7" s="31">
        <f t="shared" ref="F7:F12" si="0">(D7*0.25)+(E7*0.75)</f>
        <v>8.4499999999999993</v>
      </c>
      <c r="G7" s="2"/>
      <c r="H7" s="21">
        <v>6</v>
      </c>
      <c r="I7" s="21">
        <v>8.1999999999999993</v>
      </c>
      <c r="J7" s="31">
        <f t="shared" ref="J7:J12" si="1">(H7*0.25)+(I7*0.75)</f>
        <v>7.6499999999999995</v>
      </c>
      <c r="K7" s="2"/>
      <c r="L7" s="21"/>
      <c r="M7" s="21"/>
      <c r="N7" s="31">
        <f t="shared" ref="N7:N12" si="2">(L7*0.25)+(M7*0.75)</f>
        <v>0</v>
      </c>
      <c r="O7" s="2"/>
      <c r="P7" s="31">
        <f t="shared" ref="P7:P12" si="3">F7</f>
        <v>8.4499999999999993</v>
      </c>
      <c r="Q7" s="31">
        <f t="shared" ref="Q7:Q12" si="4">J7</f>
        <v>7.6499999999999995</v>
      </c>
      <c r="R7" s="31"/>
      <c r="S7" s="31">
        <f t="shared" ref="S7:S12" si="5">AVERAGE(P7:R7)</f>
        <v>8.0499999999999989</v>
      </c>
      <c r="T7">
        <v>1</v>
      </c>
    </row>
    <row r="8" spans="1:20">
      <c r="A8" s="95">
        <v>52</v>
      </c>
      <c r="B8" s="93" t="s">
        <v>226</v>
      </c>
      <c r="C8" s="95" t="s">
        <v>228</v>
      </c>
      <c r="D8" s="21">
        <v>7.1</v>
      </c>
      <c r="E8" s="21">
        <v>7.8</v>
      </c>
      <c r="F8" s="31">
        <f t="shared" si="0"/>
        <v>7.625</v>
      </c>
      <c r="G8" s="2"/>
      <c r="H8" s="21">
        <v>7.5</v>
      </c>
      <c r="I8" s="21">
        <v>7.9</v>
      </c>
      <c r="J8" s="31">
        <f t="shared" si="1"/>
        <v>7.8000000000000007</v>
      </c>
      <c r="K8" s="2"/>
      <c r="L8" s="21"/>
      <c r="M8" s="21"/>
      <c r="N8" s="31">
        <f t="shared" si="2"/>
        <v>0</v>
      </c>
      <c r="O8" s="2"/>
      <c r="P8" s="31">
        <f t="shared" si="3"/>
        <v>7.625</v>
      </c>
      <c r="Q8" s="31">
        <f t="shared" si="4"/>
        <v>7.8000000000000007</v>
      </c>
      <c r="R8" s="31"/>
      <c r="S8" s="31">
        <f t="shared" si="5"/>
        <v>7.7125000000000004</v>
      </c>
      <c r="T8">
        <v>2</v>
      </c>
    </row>
    <row r="9" spans="1:20">
      <c r="A9" s="95">
        <v>87</v>
      </c>
      <c r="B9" s="93" t="s">
        <v>171</v>
      </c>
      <c r="C9" s="95" t="s">
        <v>143</v>
      </c>
      <c r="D9" s="21">
        <v>6.3</v>
      </c>
      <c r="E9" s="21">
        <v>7.8</v>
      </c>
      <c r="F9" s="31">
        <f t="shared" si="0"/>
        <v>7.4249999999999998</v>
      </c>
      <c r="G9" s="2"/>
      <c r="H9" s="21">
        <v>6.9</v>
      </c>
      <c r="I9" s="21">
        <v>8</v>
      </c>
      <c r="J9" s="31">
        <f t="shared" si="1"/>
        <v>7.7249999999999996</v>
      </c>
      <c r="K9" s="2"/>
      <c r="L9" s="21"/>
      <c r="M9" s="21"/>
      <c r="N9" s="31">
        <f t="shared" si="2"/>
        <v>0</v>
      </c>
      <c r="O9" s="2"/>
      <c r="P9" s="31">
        <f t="shared" si="3"/>
        <v>7.4249999999999998</v>
      </c>
      <c r="Q9" s="31">
        <f t="shared" si="4"/>
        <v>7.7249999999999996</v>
      </c>
      <c r="R9" s="31"/>
      <c r="S9" s="31">
        <f t="shared" si="5"/>
        <v>7.5749999999999993</v>
      </c>
      <c r="T9">
        <v>3</v>
      </c>
    </row>
    <row r="10" spans="1:20">
      <c r="A10" s="95">
        <v>39</v>
      </c>
      <c r="B10" s="93" t="s">
        <v>51</v>
      </c>
      <c r="C10" s="95" t="s">
        <v>227</v>
      </c>
      <c r="D10" s="21">
        <v>6.6</v>
      </c>
      <c r="E10" s="21">
        <v>6.9</v>
      </c>
      <c r="F10" s="31">
        <f t="shared" si="0"/>
        <v>6.8250000000000011</v>
      </c>
      <c r="G10" s="2"/>
      <c r="H10" s="21">
        <v>5.8</v>
      </c>
      <c r="I10" s="21">
        <v>7.2</v>
      </c>
      <c r="J10" s="31">
        <f t="shared" si="1"/>
        <v>6.8500000000000005</v>
      </c>
      <c r="K10" s="2"/>
      <c r="L10" s="21"/>
      <c r="M10" s="21"/>
      <c r="N10" s="31">
        <f t="shared" si="2"/>
        <v>0</v>
      </c>
      <c r="O10" s="2"/>
      <c r="P10" s="31">
        <f t="shared" si="3"/>
        <v>6.8250000000000011</v>
      </c>
      <c r="Q10" s="31">
        <f t="shared" si="4"/>
        <v>6.8500000000000005</v>
      </c>
      <c r="R10" s="31"/>
      <c r="S10" s="31">
        <f t="shared" si="5"/>
        <v>6.8375000000000004</v>
      </c>
      <c r="T10">
        <v>4</v>
      </c>
    </row>
    <row r="11" spans="1:20">
      <c r="A11" s="95">
        <v>33</v>
      </c>
      <c r="B11" s="93" t="s">
        <v>57</v>
      </c>
      <c r="C11" s="95" t="s">
        <v>62</v>
      </c>
      <c r="D11" s="21">
        <v>5.9</v>
      </c>
      <c r="E11" s="21">
        <v>7.2</v>
      </c>
      <c r="F11" s="31">
        <f t="shared" si="0"/>
        <v>6.875</v>
      </c>
      <c r="G11" s="2"/>
      <c r="H11" s="21">
        <v>5.7</v>
      </c>
      <c r="I11" s="21">
        <v>7.1</v>
      </c>
      <c r="J11" s="31">
        <f t="shared" si="1"/>
        <v>6.7499999999999991</v>
      </c>
      <c r="K11" s="2"/>
      <c r="L11" s="21"/>
      <c r="M11" s="21"/>
      <c r="N11" s="31">
        <f t="shared" si="2"/>
        <v>0</v>
      </c>
      <c r="O11" s="2"/>
      <c r="P11" s="31">
        <f t="shared" si="3"/>
        <v>6.875</v>
      </c>
      <c r="Q11" s="31">
        <f t="shared" si="4"/>
        <v>6.7499999999999991</v>
      </c>
      <c r="R11" s="31"/>
      <c r="S11" s="31">
        <f t="shared" si="5"/>
        <v>6.8125</v>
      </c>
      <c r="T11">
        <v>5</v>
      </c>
    </row>
    <row r="12" spans="1:20">
      <c r="A12" s="95">
        <v>2</v>
      </c>
      <c r="B12" s="93" t="s">
        <v>88</v>
      </c>
      <c r="C12" s="95" t="s">
        <v>91</v>
      </c>
      <c r="D12" s="21">
        <v>5.3</v>
      </c>
      <c r="E12" s="21">
        <v>6.9</v>
      </c>
      <c r="F12" s="31">
        <f t="shared" si="0"/>
        <v>6.5000000000000009</v>
      </c>
      <c r="G12" s="2"/>
      <c r="H12" s="21">
        <v>5.8</v>
      </c>
      <c r="I12" s="21">
        <v>7.3</v>
      </c>
      <c r="J12" s="31">
        <f t="shared" si="1"/>
        <v>6.9249999999999998</v>
      </c>
      <c r="K12" s="2"/>
      <c r="L12" s="21"/>
      <c r="M12" s="21"/>
      <c r="N12" s="31">
        <f t="shared" si="2"/>
        <v>0</v>
      </c>
      <c r="O12" s="2"/>
      <c r="P12" s="31">
        <f t="shared" si="3"/>
        <v>6.5000000000000009</v>
      </c>
      <c r="Q12" s="31">
        <f t="shared" si="4"/>
        <v>6.9249999999999998</v>
      </c>
      <c r="R12" s="31"/>
      <c r="S12" s="31">
        <f t="shared" si="5"/>
        <v>6.7125000000000004</v>
      </c>
      <c r="T12">
        <v>6</v>
      </c>
    </row>
  </sheetData>
  <sortState ref="A7:T12">
    <sortCondition descending="1" ref="S7:S12"/>
  </sortState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T13"/>
  <sheetViews>
    <sheetView workbookViewId="0">
      <selection sqref="A1:A3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38"/>
      <c r="G1" s="2"/>
      <c r="H1" t="s">
        <v>1</v>
      </c>
      <c r="J1" s="38"/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151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>
      <c r="D7" s="21"/>
      <c r="E7" s="21"/>
      <c r="F7" s="31">
        <f>(D7*0.25)+(E7*0.75)</f>
        <v>0</v>
      </c>
      <c r="G7" s="2"/>
      <c r="H7" s="21"/>
      <c r="I7" s="21"/>
      <c r="J7" s="31">
        <f>(H7*0.25)+(I7*0.75)</f>
        <v>0</v>
      </c>
      <c r="K7" s="2"/>
      <c r="L7" s="21"/>
      <c r="M7" s="21"/>
      <c r="N7" s="31">
        <f>(L7*0.25)+(M7*0.75)</f>
        <v>0</v>
      </c>
      <c r="O7" s="2"/>
      <c r="P7" s="31">
        <f>F7</f>
        <v>0</v>
      </c>
      <c r="Q7" s="31">
        <f>J7</f>
        <v>0</v>
      </c>
      <c r="R7" s="31">
        <f>N7</f>
        <v>0</v>
      </c>
      <c r="S7" s="31">
        <f>AVERAGE(P7:R7)</f>
        <v>0</v>
      </c>
      <c r="T7">
        <f>RANK(S7,S$7:S$7)</f>
        <v>1</v>
      </c>
    </row>
    <row r="13" spans="1:20">
      <c r="B13" s="40"/>
    </row>
  </sheetData>
  <mergeCells count="1">
    <mergeCell ref="P4:R4"/>
  </mergeCells>
  <pageMargins left="0.75" right="0.75" top="1" bottom="1" header="0.5" footer="0.5"/>
  <pageSetup paperSize="9" scale="95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297</v>
      </c>
      <c r="G1" s="2"/>
      <c r="H1" t="s">
        <v>1</v>
      </c>
      <c r="J1" s="165" t="s">
        <v>299</v>
      </c>
      <c r="K1" s="3"/>
      <c r="L1" t="s">
        <v>2</v>
      </c>
      <c r="N1" s="5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231</v>
      </c>
      <c r="G3" s="2"/>
      <c r="K3" s="3"/>
      <c r="O3" s="2"/>
    </row>
    <row r="4" spans="1:20">
      <c r="D4" s="57"/>
      <c r="E4" s="57"/>
      <c r="F4" s="57" t="s">
        <v>9</v>
      </c>
      <c r="G4" s="2"/>
      <c r="H4" s="57"/>
      <c r="I4" s="57"/>
      <c r="J4" s="57" t="s">
        <v>9</v>
      </c>
      <c r="K4" s="2"/>
      <c r="L4" s="57"/>
      <c r="M4" s="57"/>
      <c r="N4" s="57" t="s">
        <v>9</v>
      </c>
      <c r="O4" s="2"/>
      <c r="P4" s="217" t="s">
        <v>10</v>
      </c>
      <c r="Q4" s="217"/>
      <c r="R4" s="217"/>
      <c r="S4" s="57" t="s">
        <v>127</v>
      </c>
    </row>
    <row r="5" spans="1:20" s="57" customFormat="1">
      <c r="A5" s="57" t="s">
        <v>13</v>
      </c>
      <c r="B5" s="57" t="s">
        <v>14</v>
      </c>
      <c r="C5" s="57" t="s">
        <v>16</v>
      </c>
      <c r="D5" s="57" t="s">
        <v>29</v>
      </c>
      <c r="E5" s="57" t="s">
        <v>128</v>
      </c>
      <c r="F5" s="57" t="s">
        <v>32</v>
      </c>
      <c r="G5" s="17"/>
      <c r="H5" s="57" t="s">
        <v>29</v>
      </c>
      <c r="I5" s="57" t="s">
        <v>128</v>
      </c>
      <c r="J5" s="57" t="s">
        <v>32</v>
      </c>
      <c r="K5" s="17"/>
      <c r="L5" s="57" t="s">
        <v>29</v>
      </c>
      <c r="M5" s="57" t="s">
        <v>128</v>
      </c>
      <c r="N5" s="57" t="s">
        <v>32</v>
      </c>
      <c r="O5" s="17"/>
      <c r="P5" s="57" t="s">
        <v>34</v>
      </c>
      <c r="Q5" s="57" t="s">
        <v>35</v>
      </c>
      <c r="R5" s="57" t="s">
        <v>36</v>
      </c>
      <c r="S5" s="57" t="s">
        <v>28</v>
      </c>
      <c r="T5" s="57" t="s">
        <v>129</v>
      </c>
    </row>
    <row r="6" spans="1:20">
      <c r="G6" s="2"/>
      <c r="K6" s="2"/>
      <c r="O6" s="2"/>
    </row>
    <row r="7" spans="1:20">
      <c r="A7" s="103">
        <v>78</v>
      </c>
      <c r="B7" s="113" t="s">
        <v>169</v>
      </c>
      <c r="C7" s="1"/>
      <c r="D7" s="1"/>
      <c r="E7" s="24"/>
      <c r="F7" s="25"/>
      <c r="G7" s="2"/>
      <c r="H7" s="1"/>
      <c r="I7" s="24"/>
      <c r="J7" s="25"/>
      <c r="K7" s="2"/>
      <c r="L7" s="1"/>
      <c r="M7" s="24"/>
      <c r="N7" s="25"/>
      <c r="O7" s="2"/>
      <c r="P7" s="25"/>
      <c r="Q7" s="25"/>
      <c r="R7" s="25"/>
      <c r="S7" s="25"/>
      <c r="T7" s="1"/>
    </row>
    <row r="8" spans="1:20">
      <c r="A8" s="104">
        <v>84</v>
      </c>
      <c r="B8" s="114" t="s">
        <v>170</v>
      </c>
      <c r="C8" s="104" t="s">
        <v>143</v>
      </c>
      <c r="D8" s="21">
        <v>8</v>
      </c>
      <c r="E8" s="21">
        <v>8.6999999999999993</v>
      </c>
      <c r="F8" s="31">
        <f>(D8*0.25)+(E8*0.75)</f>
        <v>8.5249999999999986</v>
      </c>
      <c r="G8" s="2"/>
      <c r="H8" s="21">
        <v>7.8</v>
      </c>
      <c r="I8" s="21">
        <v>6.7</v>
      </c>
      <c r="J8" s="31">
        <f>(H8*0.25)+(I8*0.75)</f>
        <v>6.9750000000000005</v>
      </c>
      <c r="K8" s="2"/>
      <c r="L8" s="21"/>
      <c r="M8" s="21"/>
      <c r="N8" s="31">
        <f>(L8*0.25)+(M8*0.75)</f>
        <v>0</v>
      </c>
      <c r="O8" s="2"/>
      <c r="P8" s="31">
        <f>F8</f>
        <v>8.5249999999999986</v>
      </c>
      <c r="Q8" s="31">
        <f>J8</f>
        <v>6.9750000000000005</v>
      </c>
      <c r="R8" s="31">
        <f>N8</f>
        <v>0</v>
      </c>
      <c r="S8" s="31">
        <f>AVERAGE(P8:R8)</f>
        <v>5.166666666666667</v>
      </c>
      <c r="T8">
        <v>1</v>
      </c>
    </row>
    <row r="9" spans="1:20">
      <c r="A9" s="101">
        <v>31</v>
      </c>
      <c r="B9" s="111" t="s">
        <v>54</v>
      </c>
      <c r="C9" s="1"/>
      <c r="D9" s="1"/>
      <c r="E9" s="24"/>
      <c r="F9" s="25"/>
      <c r="G9" s="2"/>
      <c r="H9" s="1"/>
      <c r="I9" s="24"/>
      <c r="J9" s="25"/>
      <c r="K9" s="2"/>
      <c r="L9" s="1"/>
      <c r="M9" s="24"/>
      <c r="N9" s="25"/>
      <c r="O9" s="2"/>
      <c r="P9" s="25"/>
      <c r="Q9" s="25"/>
      <c r="R9" s="25"/>
      <c r="S9" s="25"/>
      <c r="T9" s="1"/>
    </row>
    <row r="10" spans="1:20">
      <c r="A10" s="102">
        <v>24</v>
      </c>
      <c r="B10" s="112" t="s">
        <v>232</v>
      </c>
      <c r="C10" s="102" t="s">
        <v>62</v>
      </c>
      <c r="D10" s="21">
        <v>7.4</v>
      </c>
      <c r="E10" s="21">
        <v>9</v>
      </c>
      <c r="F10" s="31">
        <f>(D10*0.25)+(E10*0.75)</f>
        <v>8.6</v>
      </c>
      <c r="G10" s="2"/>
      <c r="H10" s="21">
        <v>6.2</v>
      </c>
      <c r="I10" s="21">
        <v>6.6</v>
      </c>
      <c r="J10" s="31">
        <f>(H10*0.25)+(I10*0.75)</f>
        <v>6.4999999999999991</v>
      </c>
      <c r="K10" s="2"/>
      <c r="L10" s="21"/>
      <c r="M10" s="21"/>
      <c r="N10" s="31">
        <f>(L10*0.25)+(M10*0.75)</f>
        <v>0</v>
      </c>
      <c r="O10" s="2"/>
      <c r="P10" s="31">
        <f>F10</f>
        <v>8.6</v>
      </c>
      <c r="Q10" s="31">
        <f>J10</f>
        <v>6.4999999999999991</v>
      </c>
      <c r="R10" s="31">
        <f>N10</f>
        <v>0</v>
      </c>
      <c r="S10" s="31">
        <f>AVERAGE(P10:R10)</f>
        <v>5.0333333333333323</v>
      </c>
      <c r="T10">
        <v>2</v>
      </c>
    </row>
    <row r="11" spans="1:20">
      <c r="A11" s="103">
        <v>6</v>
      </c>
      <c r="B11" s="113" t="s">
        <v>85</v>
      </c>
      <c r="C11" s="1"/>
      <c r="D11" s="1"/>
      <c r="E11" s="24"/>
      <c r="F11" s="25"/>
      <c r="G11" s="2"/>
      <c r="H11" s="1"/>
      <c r="I11" s="24"/>
      <c r="J11" s="25"/>
      <c r="K11" s="2"/>
      <c r="L11" s="1"/>
      <c r="M11" s="24"/>
      <c r="N11" s="25"/>
      <c r="O11" s="2"/>
      <c r="P11" s="25"/>
      <c r="Q11" s="25"/>
      <c r="R11" s="25"/>
      <c r="S11" s="25"/>
      <c r="T11" s="1"/>
    </row>
    <row r="12" spans="1:20">
      <c r="A12" s="104">
        <v>7</v>
      </c>
      <c r="B12" s="114" t="s">
        <v>86</v>
      </c>
      <c r="C12" s="104" t="s">
        <v>91</v>
      </c>
      <c r="D12" s="21">
        <v>7.8</v>
      </c>
      <c r="E12" s="21">
        <v>8.3000000000000007</v>
      </c>
      <c r="F12" s="31">
        <f>(D12*0.25)+(E12*0.75)</f>
        <v>8.1750000000000007</v>
      </c>
      <c r="G12" s="2"/>
      <c r="H12" s="21">
        <v>7.5</v>
      </c>
      <c r="I12" s="21">
        <v>6.4</v>
      </c>
      <c r="J12" s="31">
        <f>(H12*0.25)+(I12*0.75)</f>
        <v>6.6750000000000007</v>
      </c>
      <c r="K12" s="2"/>
      <c r="L12" s="21"/>
      <c r="M12" s="21"/>
      <c r="N12" s="31">
        <f>(L12*0.25)+(M12*0.75)</f>
        <v>0</v>
      </c>
      <c r="O12" s="2"/>
      <c r="P12" s="31">
        <f>F12</f>
        <v>8.1750000000000007</v>
      </c>
      <c r="Q12" s="31">
        <f>J12</f>
        <v>6.6750000000000007</v>
      </c>
      <c r="R12" s="31">
        <f>N12</f>
        <v>0</v>
      </c>
      <c r="S12" s="31">
        <f>AVERAGE(P12:R12)</f>
        <v>4.95</v>
      </c>
      <c r="T12">
        <v>3</v>
      </c>
    </row>
    <row r="13" spans="1:20">
      <c r="A13" s="103">
        <v>30</v>
      </c>
      <c r="B13" s="113" t="s">
        <v>55</v>
      </c>
      <c r="C13" s="1"/>
      <c r="D13" s="1"/>
      <c r="E13" s="24"/>
      <c r="F13" s="25"/>
      <c r="G13" s="2"/>
      <c r="H13" s="1"/>
      <c r="I13" s="24"/>
      <c r="J13" s="25"/>
      <c r="K13" s="2"/>
      <c r="L13" s="1"/>
      <c r="M13" s="24"/>
      <c r="N13" s="25"/>
      <c r="O13" s="2"/>
      <c r="P13" s="25"/>
      <c r="Q13" s="25"/>
      <c r="R13" s="25"/>
      <c r="S13" s="25"/>
      <c r="T13" s="1"/>
    </row>
    <row r="14" spans="1:20">
      <c r="A14" s="104">
        <v>33</v>
      </c>
      <c r="B14" s="114" t="s">
        <v>57</v>
      </c>
      <c r="C14" s="104" t="s">
        <v>62</v>
      </c>
      <c r="D14" s="21">
        <v>7.6</v>
      </c>
      <c r="E14" s="21">
        <v>8.3000000000000007</v>
      </c>
      <c r="F14" s="31">
        <f>(D14*0.25)+(E14*0.75)</f>
        <v>8.125</v>
      </c>
      <c r="G14" s="2"/>
      <c r="H14" s="21">
        <v>7.4</v>
      </c>
      <c r="I14" s="21">
        <v>6.5</v>
      </c>
      <c r="J14" s="31">
        <f>(H14*0.25)+(I14*0.75)</f>
        <v>6.7249999999999996</v>
      </c>
      <c r="K14" s="2"/>
      <c r="L14" s="21"/>
      <c r="M14" s="21"/>
      <c r="N14" s="31">
        <f>(L14*0.25)+(M14*0.75)</f>
        <v>0</v>
      </c>
      <c r="O14" s="2"/>
      <c r="P14" s="31">
        <f>F14</f>
        <v>8.125</v>
      </c>
      <c r="Q14" s="31">
        <f>J14</f>
        <v>6.7249999999999996</v>
      </c>
      <c r="R14" s="31">
        <f>N14</f>
        <v>0</v>
      </c>
      <c r="S14" s="31">
        <f>AVERAGE(P14:R14)</f>
        <v>4.95</v>
      </c>
      <c r="T14">
        <v>3</v>
      </c>
    </row>
    <row r="15" spans="1:20">
      <c r="A15" s="103">
        <v>26</v>
      </c>
      <c r="B15" s="113" t="s">
        <v>61</v>
      </c>
      <c r="C15" s="1"/>
      <c r="D15" s="1"/>
      <c r="E15" s="24"/>
      <c r="F15" s="25"/>
      <c r="G15" s="2"/>
      <c r="H15" s="1"/>
      <c r="I15" s="24"/>
      <c r="J15" s="25"/>
      <c r="K15" s="2"/>
      <c r="L15" s="1"/>
      <c r="M15" s="24"/>
      <c r="N15" s="25"/>
      <c r="O15" s="2"/>
      <c r="P15" s="25"/>
      <c r="Q15" s="25"/>
      <c r="R15" s="25"/>
      <c r="S15" s="25"/>
      <c r="T15" s="1"/>
    </row>
    <row r="16" spans="1:20">
      <c r="A16" s="104">
        <v>29</v>
      </c>
      <c r="B16" s="114" t="s">
        <v>58</v>
      </c>
      <c r="C16" s="104" t="s">
        <v>62</v>
      </c>
      <c r="D16" s="21">
        <v>7.9</v>
      </c>
      <c r="E16" s="21">
        <v>8</v>
      </c>
      <c r="F16" s="31">
        <f>(D16*0.25)+(E16*0.75)</f>
        <v>7.9749999999999996</v>
      </c>
      <c r="G16" s="2"/>
      <c r="H16" s="21">
        <v>7.8</v>
      </c>
      <c r="I16" s="21">
        <v>6.4</v>
      </c>
      <c r="J16" s="31">
        <f>(H16*0.25)+(I16*0.75)</f>
        <v>6.7500000000000009</v>
      </c>
      <c r="K16" s="2"/>
      <c r="L16" s="21"/>
      <c r="M16" s="21"/>
      <c r="N16" s="31">
        <f>(L16*0.25)+(M16*0.75)</f>
        <v>0</v>
      </c>
      <c r="O16" s="2"/>
      <c r="P16" s="31">
        <f>F16</f>
        <v>7.9749999999999996</v>
      </c>
      <c r="Q16" s="31">
        <f>J16</f>
        <v>6.7500000000000009</v>
      </c>
      <c r="R16" s="31">
        <f>N16</f>
        <v>0</v>
      </c>
      <c r="S16" s="31">
        <f>AVERAGE(P16:R16)</f>
        <v>4.9083333333333341</v>
      </c>
      <c r="T16">
        <v>5</v>
      </c>
    </row>
    <row r="17" spans="1:20">
      <c r="A17" s="103">
        <v>20</v>
      </c>
      <c r="B17" s="113" t="s">
        <v>237</v>
      </c>
      <c r="C17" s="103" t="s">
        <v>239</v>
      </c>
      <c r="D17" s="1"/>
      <c r="E17" s="24"/>
      <c r="F17" s="25"/>
      <c r="G17" s="2"/>
      <c r="H17" s="1"/>
      <c r="I17" s="24"/>
      <c r="J17" s="25"/>
      <c r="K17" s="2"/>
      <c r="L17" s="1"/>
      <c r="M17" s="24"/>
      <c r="N17" s="25"/>
      <c r="O17" s="2"/>
      <c r="P17" s="25"/>
      <c r="Q17" s="25"/>
      <c r="R17" s="25"/>
      <c r="S17" s="25"/>
      <c r="T17" s="1"/>
    </row>
    <row r="18" spans="1:20">
      <c r="A18" s="104">
        <v>82</v>
      </c>
      <c r="B18" s="114" t="s">
        <v>173</v>
      </c>
      <c r="C18" s="104" t="s">
        <v>143</v>
      </c>
      <c r="D18" s="21">
        <v>7.2</v>
      </c>
      <c r="E18" s="21">
        <v>8</v>
      </c>
      <c r="F18" s="31">
        <f>(D18*0.25)+(E18*0.75)</f>
        <v>7.8</v>
      </c>
      <c r="G18" s="2"/>
      <c r="H18" s="21">
        <v>7.2</v>
      </c>
      <c r="I18" s="21">
        <v>6.3</v>
      </c>
      <c r="J18" s="31">
        <f>(H18*0.25)+(I18*0.75)</f>
        <v>6.5249999999999995</v>
      </c>
      <c r="K18" s="2"/>
      <c r="L18" s="21"/>
      <c r="M18" s="21"/>
      <c r="N18" s="31">
        <f>(L18*0.25)+(M18*0.75)</f>
        <v>0</v>
      </c>
      <c r="O18" s="2"/>
      <c r="P18" s="31">
        <f>F18</f>
        <v>7.8</v>
      </c>
      <c r="Q18" s="31">
        <f>J18</f>
        <v>6.5249999999999995</v>
      </c>
      <c r="R18" s="31">
        <f>N18</f>
        <v>0</v>
      </c>
      <c r="S18" s="31">
        <f>AVERAGE(P18:R18)</f>
        <v>4.7749999999999995</v>
      </c>
      <c r="T18">
        <v>6</v>
      </c>
    </row>
    <row r="19" spans="1:20">
      <c r="A19" s="103">
        <v>38</v>
      </c>
      <c r="B19" s="113" t="s">
        <v>224</v>
      </c>
      <c r="C19" s="103" t="s">
        <v>225</v>
      </c>
      <c r="D19" s="1"/>
      <c r="E19" s="24"/>
      <c r="F19" s="25"/>
      <c r="G19" s="2"/>
      <c r="H19" s="1"/>
      <c r="I19" s="24"/>
      <c r="J19" s="25"/>
      <c r="K19" s="2"/>
      <c r="L19" s="1"/>
      <c r="M19" s="24"/>
      <c r="N19" s="25"/>
      <c r="O19" s="2"/>
      <c r="P19" s="25"/>
      <c r="Q19" s="25"/>
      <c r="R19" s="25"/>
      <c r="S19" s="25"/>
      <c r="T19" s="1"/>
    </row>
    <row r="20" spans="1:20">
      <c r="A20" s="104">
        <v>55</v>
      </c>
      <c r="B20" s="114" t="s">
        <v>238</v>
      </c>
      <c r="C20" s="104" t="s">
        <v>156</v>
      </c>
      <c r="D20" s="21">
        <v>7.2</v>
      </c>
      <c r="E20" s="21">
        <v>7.6</v>
      </c>
      <c r="F20" s="31">
        <f>(D20*0.25)+(E20*0.75)</f>
        <v>7.4999999999999991</v>
      </c>
      <c r="G20" s="2"/>
      <c r="H20" s="21">
        <v>7.2</v>
      </c>
      <c r="I20" s="21">
        <v>6.6</v>
      </c>
      <c r="J20" s="31">
        <f>(H20*0.25)+(I20*0.75)</f>
        <v>6.7499999999999991</v>
      </c>
      <c r="K20" s="2"/>
      <c r="L20" s="21"/>
      <c r="M20" s="21"/>
      <c r="N20" s="31">
        <f>(L20*0.25)+(M20*0.75)</f>
        <v>0</v>
      </c>
      <c r="O20" s="2"/>
      <c r="P20" s="31">
        <f>F20</f>
        <v>7.4999999999999991</v>
      </c>
      <c r="Q20" s="31">
        <f>J20</f>
        <v>6.7499999999999991</v>
      </c>
      <c r="R20" s="31">
        <f>N20</f>
        <v>0</v>
      </c>
      <c r="S20" s="31">
        <f>AVERAGE(P20:R20)</f>
        <v>4.7499999999999991</v>
      </c>
      <c r="T20">
        <v>7</v>
      </c>
    </row>
    <row r="21" spans="1:20">
      <c r="A21" s="103">
        <v>19</v>
      </c>
      <c r="B21" s="113" t="s">
        <v>233</v>
      </c>
      <c r="C21" s="103" t="s">
        <v>140</v>
      </c>
      <c r="D21" s="1"/>
      <c r="E21" s="24"/>
      <c r="F21" s="25"/>
      <c r="G21" s="2"/>
      <c r="H21" s="1"/>
      <c r="I21" s="24"/>
      <c r="J21" s="25"/>
      <c r="K21" s="2"/>
      <c r="L21" s="1"/>
      <c r="M21" s="24"/>
      <c r="N21" s="25"/>
      <c r="O21" s="2"/>
      <c r="P21" s="25"/>
      <c r="Q21" s="25"/>
      <c r="R21" s="25"/>
      <c r="S21" s="25"/>
      <c r="T21" s="1"/>
    </row>
    <row r="22" spans="1:20">
      <c r="A22" s="104">
        <v>87</v>
      </c>
      <c r="B22" s="114" t="s">
        <v>234</v>
      </c>
      <c r="C22" s="104" t="s">
        <v>143</v>
      </c>
      <c r="D22" s="21">
        <v>6.3</v>
      </c>
      <c r="E22" s="21">
        <v>7.6</v>
      </c>
      <c r="F22" s="31">
        <f>(D22*0.25)+(E22*0.75)</f>
        <v>7.2749999999999995</v>
      </c>
      <c r="G22" s="2"/>
      <c r="H22" s="21">
        <v>6.8</v>
      </c>
      <c r="I22" s="21">
        <v>6.3</v>
      </c>
      <c r="J22" s="31">
        <f>(H22*0.25)+(I22*0.75)</f>
        <v>6.4249999999999998</v>
      </c>
      <c r="K22" s="2"/>
      <c r="L22" s="21"/>
      <c r="M22" s="21"/>
      <c r="N22" s="31">
        <f>(L22*0.25)+(M22*0.75)</f>
        <v>0</v>
      </c>
      <c r="O22" s="2"/>
      <c r="P22" s="31">
        <f>F22</f>
        <v>7.2749999999999995</v>
      </c>
      <c r="Q22" s="31">
        <f>J22</f>
        <v>6.4249999999999998</v>
      </c>
      <c r="R22" s="31">
        <f>N22</f>
        <v>0</v>
      </c>
      <c r="S22" s="31">
        <f>AVERAGE(P22:R22)</f>
        <v>4.5666666666666664</v>
      </c>
      <c r="T22">
        <v>8</v>
      </c>
    </row>
    <row r="23" spans="1:20">
      <c r="A23" s="103">
        <v>3</v>
      </c>
      <c r="B23" s="113" t="s">
        <v>83</v>
      </c>
      <c r="C23" s="1"/>
      <c r="D23" s="1"/>
      <c r="E23" s="24"/>
      <c r="F23" s="25"/>
      <c r="G23" s="2"/>
      <c r="H23" s="1"/>
      <c r="I23" s="24"/>
      <c r="J23" s="25"/>
      <c r="K23" s="2"/>
      <c r="L23" s="1"/>
      <c r="M23" s="24"/>
      <c r="N23" s="25"/>
      <c r="O23" s="2"/>
      <c r="P23" s="25"/>
      <c r="Q23" s="25"/>
      <c r="R23" s="25"/>
      <c r="S23" s="25"/>
      <c r="T23" s="1"/>
    </row>
    <row r="24" spans="1:20">
      <c r="A24" s="104">
        <v>2</v>
      </c>
      <c r="B24" s="114" t="s">
        <v>88</v>
      </c>
      <c r="C24" s="104" t="s">
        <v>91</v>
      </c>
      <c r="D24" s="21">
        <v>4.8</v>
      </c>
      <c r="E24" s="21">
        <v>5.7</v>
      </c>
      <c r="F24" s="31">
        <f>(D24*0.25)+(E24*0.75)</f>
        <v>5.4750000000000005</v>
      </c>
      <c r="G24" s="2"/>
      <c r="H24" s="21">
        <v>6.5</v>
      </c>
      <c r="I24" s="21">
        <v>6.1</v>
      </c>
      <c r="J24" s="31">
        <f>(H24*0.25)+(I24*0.75)</f>
        <v>6.1999999999999993</v>
      </c>
      <c r="K24" s="2"/>
      <c r="L24" s="21"/>
      <c r="M24" s="21"/>
      <c r="N24" s="31">
        <f>(L24*0.25)+(M24*0.75)</f>
        <v>0</v>
      </c>
      <c r="O24" s="2"/>
      <c r="P24" s="31">
        <f>F24</f>
        <v>5.4750000000000005</v>
      </c>
      <c r="Q24" s="31">
        <f>J24</f>
        <v>6.1999999999999993</v>
      </c>
      <c r="R24" s="31">
        <f>N24</f>
        <v>0</v>
      </c>
      <c r="S24" s="31">
        <f>AVERAGE(P24:R24)</f>
        <v>3.8916666666666671</v>
      </c>
      <c r="T24">
        <v>9</v>
      </c>
    </row>
    <row r="25" spans="1:20">
      <c r="A25" s="103">
        <v>51</v>
      </c>
      <c r="B25" s="113" t="s">
        <v>235</v>
      </c>
      <c r="C25" s="1"/>
      <c r="D25" s="1"/>
      <c r="E25" s="24"/>
      <c r="F25" s="25"/>
      <c r="G25" s="2"/>
      <c r="H25" s="1"/>
      <c r="I25" s="24"/>
      <c r="J25" s="25"/>
      <c r="K25" s="2"/>
      <c r="L25" s="1"/>
      <c r="M25" s="24"/>
      <c r="N25" s="25"/>
      <c r="O25" s="2"/>
      <c r="P25" s="25"/>
      <c r="Q25" s="25"/>
      <c r="R25" s="25"/>
      <c r="S25" s="25"/>
      <c r="T25" s="1"/>
    </row>
    <row r="26" spans="1:20">
      <c r="A26" s="104">
        <v>54</v>
      </c>
      <c r="B26" s="114" t="s">
        <v>236</v>
      </c>
      <c r="C26" s="104" t="s">
        <v>228</v>
      </c>
      <c r="D26" s="21"/>
      <c r="E26" s="21"/>
      <c r="F26" s="31">
        <f>(D26*0.25)+(E26*0.75)</f>
        <v>0</v>
      </c>
      <c r="G26" s="2"/>
      <c r="H26" s="21"/>
      <c r="I26" s="21"/>
      <c r="J26" s="31">
        <f>(H26*0.25)+(I26*0.75)</f>
        <v>0</v>
      </c>
      <c r="K26" s="2"/>
      <c r="L26" s="21"/>
      <c r="M26" s="21"/>
      <c r="N26" s="31">
        <f>(L26*0.25)+(M26*0.75)</f>
        <v>0</v>
      </c>
      <c r="O26" s="2"/>
      <c r="P26" s="31">
        <f>F26</f>
        <v>0</v>
      </c>
      <c r="Q26" s="31">
        <f>J26</f>
        <v>0</v>
      </c>
      <c r="R26" s="31">
        <f>N26</f>
        <v>0</v>
      </c>
      <c r="S26" s="31" t="s">
        <v>313</v>
      </c>
    </row>
    <row r="33" spans="1:20" ht="13">
      <c r="A33" s="105"/>
      <c r="B33" s="107"/>
      <c r="C33" s="108"/>
      <c r="D33" s="108"/>
      <c r="E33" s="109"/>
      <c r="F33" s="110"/>
      <c r="G33" s="108"/>
      <c r="H33" s="108"/>
      <c r="I33" s="109"/>
      <c r="J33" s="110"/>
      <c r="K33" s="108"/>
      <c r="L33" s="108"/>
      <c r="M33" s="109"/>
      <c r="N33" s="110"/>
      <c r="O33" s="108"/>
      <c r="P33" s="110"/>
      <c r="Q33" s="110"/>
      <c r="R33" s="110"/>
      <c r="S33" s="110"/>
      <c r="T33" s="108"/>
    </row>
    <row r="34" spans="1:20" ht="13">
      <c r="A34" s="105"/>
      <c r="B34" s="107"/>
      <c r="C34" s="105"/>
      <c r="D34" s="109"/>
      <c r="E34" s="109"/>
      <c r="F34" s="110"/>
      <c r="G34" s="108"/>
      <c r="H34" s="109"/>
      <c r="I34" s="109"/>
      <c r="J34" s="110"/>
      <c r="K34" s="108"/>
      <c r="L34" s="109"/>
      <c r="M34" s="109"/>
      <c r="N34" s="110"/>
      <c r="O34" s="108"/>
      <c r="P34" s="110"/>
      <c r="Q34" s="110"/>
      <c r="R34" s="110"/>
      <c r="S34" s="110"/>
      <c r="T34" s="108"/>
    </row>
    <row r="35" spans="1:20" ht="13">
      <c r="A35" s="105"/>
      <c r="B35" s="107"/>
      <c r="C35" s="108"/>
      <c r="D35" s="108"/>
      <c r="E35" s="109"/>
      <c r="F35" s="110"/>
      <c r="G35" s="108"/>
      <c r="H35" s="108"/>
      <c r="I35" s="109"/>
      <c r="J35" s="110"/>
      <c r="K35" s="108"/>
      <c r="L35" s="108"/>
      <c r="M35" s="109"/>
      <c r="N35" s="110"/>
      <c r="O35" s="108"/>
      <c r="P35" s="110"/>
      <c r="Q35" s="110"/>
      <c r="R35" s="110"/>
      <c r="S35" s="110"/>
      <c r="T35" s="108"/>
    </row>
    <row r="36" spans="1:20" ht="13">
      <c r="A36" s="105"/>
      <c r="B36" s="107"/>
      <c r="C36" s="105"/>
      <c r="D36" s="109"/>
      <c r="E36" s="109"/>
      <c r="F36" s="110"/>
      <c r="G36" s="108"/>
      <c r="H36" s="109"/>
      <c r="I36" s="109"/>
      <c r="J36" s="110"/>
      <c r="K36" s="108"/>
      <c r="L36" s="109"/>
      <c r="M36" s="109"/>
      <c r="N36" s="110"/>
      <c r="O36" s="108"/>
      <c r="P36" s="110"/>
      <c r="Q36" s="110"/>
      <c r="R36" s="110"/>
      <c r="S36" s="110"/>
      <c r="T36" s="108"/>
    </row>
    <row r="37" spans="1:20" ht="13">
      <c r="A37" s="105"/>
      <c r="B37" s="107"/>
      <c r="C37" s="108"/>
      <c r="D37" s="108"/>
      <c r="E37" s="109"/>
      <c r="F37" s="110"/>
      <c r="G37" s="108"/>
      <c r="H37" s="108"/>
      <c r="I37" s="109"/>
      <c r="J37" s="110"/>
      <c r="K37" s="108"/>
      <c r="L37" s="108"/>
      <c r="M37" s="109"/>
      <c r="N37" s="110"/>
      <c r="O37" s="108"/>
      <c r="P37" s="110"/>
      <c r="Q37" s="110"/>
      <c r="R37" s="110"/>
      <c r="S37" s="110"/>
      <c r="T37" s="108"/>
    </row>
    <row r="38" spans="1:20" ht="13">
      <c r="A38" s="105"/>
      <c r="B38" s="107"/>
      <c r="C38" s="105"/>
      <c r="D38" s="109"/>
      <c r="E38" s="109"/>
      <c r="F38" s="110"/>
      <c r="G38" s="108"/>
      <c r="H38" s="109"/>
      <c r="I38" s="109"/>
      <c r="J38" s="110"/>
      <c r="K38" s="108"/>
      <c r="L38" s="109"/>
      <c r="M38" s="109"/>
      <c r="N38" s="110"/>
      <c r="O38" s="108"/>
      <c r="P38" s="110"/>
      <c r="Q38" s="110"/>
      <c r="R38" s="110"/>
      <c r="S38" s="110"/>
      <c r="T38" s="108"/>
    </row>
    <row r="39" spans="1:20" ht="13">
      <c r="A39" s="105"/>
      <c r="B39" s="107"/>
      <c r="C39" s="108"/>
      <c r="D39" s="108"/>
      <c r="E39" s="109"/>
      <c r="F39" s="110"/>
      <c r="G39" s="108"/>
      <c r="H39" s="108"/>
      <c r="I39" s="109"/>
      <c r="J39" s="110"/>
      <c r="K39" s="108"/>
      <c r="L39" s="108"/>
      <c r="M39" s="109"/>
      <c r="N39" s="110"/>
      <c r="O39" s="108"/>
      <c r="P39" s="110"/>
      <c r="Q39" s="110"/>
      <c r="R39" s="110"/>
      <c r="S39" s="110"/>
      <c r="T39" s="108"/>
    </row>
    <row r="40" spans="1:20" ht="13">
      <c r="A40" s="105"/>
      <c r="B40" s="107"/>
      <c r="C40" s="105"/>
      <c r="D40" s="109"/>
      <c r="E40" s="109"/>
      <c r="F40" s="110"/>
      <c r="G40" s="108"/>
      <c r="H40" s="109"/>
      <c r="I40" s="109"/>
      <c r="J40" s="110"/>
      <c r="K40" s="108"/>
      <c r="L40" s="109"/>
      <c r="M40" s="109"/>
      <c r="N40" s="110"/>
      <c r="O40" s="108"/>
      <c r="P40" s="110"/>
      <c r="Q40" s="110"/>
      <c r="R40" s="110"/>
      <c r="S40" s="110"/>
      <c r="T40" s="108"/>
    </row>
  </sheetData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297</v>
      </c>
      <c r="G1" s="2"/>
      <c r="H1" t="s">
        <v>1</v>
      </c>
      <c r="J1" s="165" t="s">
        <v>302</v>
      </c>
      <c r="K1" s="3"/>
      <c r="L1" t="s">
        <v>2</v>
      </c>
      <c r="N1" s="3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240</v>
      </c>
      <c r="G3" s="2"/>
      <c r="K3" s="3"/>
      <c r="O3" s="2"/>
    </row>
    <row r="4" spans="1:20">
      <c r="D4" s="37"/>
      <c r="E4" s="37"/>
      <c r="F4" s="37" t="s">
        <v>9</v>
      </c>
      <c r="G4" s="2"/>
      <c r="H4" s="37"/>
      <c r="I4" s="37"/>
      <c r="J4" s="37" t="s">
        <v>9</v>
      </c>
      <c r="K4" s="2"/>
      <c r="L4" s="37"/>
      <c r="M4" s="37"/>
      <c r="N4" s="37" t="s">
        <v>9</v>
      </c>
      <c r="O4" s="2"/>
      <c r="P4" s="217" t="s">
        <v>10</v>
      </c>
      <c r="Q4" s="217"/>
      <c r="R4" s="217"/>
      <c r="S4" s="37" t="s">
        <v>127</v>
      </c>
    </row>
    <row r="5" spans="1:20" s="37" customFormat="1">
      <c r="A5" s="37" t="s">
        <v>13</v>
      </c>
      <c r="B5" s="37" t="s">
        <v>14</v>
      </c>
      <c r="C5" s="37" t="s">
        <v>16</v>
      </c>
      <c r="D5" s="37" t="s">
        <v>29</v>
      </c>
      <c r="E5" s="37" t="s">
        <v>128</v>
      </c>
      <c r="F5" s="37" t="s">
        <v>32</v>
      </c>
      <c r="G5" s="17"/>
      <c r="H5" s="37" t="s">
        <v>29</v>
      </c>
      <c r="I5" s="37" t="s">
        <v>128</v>
      </c>
      <c r="J5" s="37" t="s">
        <v>32</v>
      </c>
      <c r="K5" s="17"/>
      <c r="L5" s="37" t="s">
        <v>29</v>
      </c>
      <c r="M5" s="37" t="s">
        <v>128</v>
      </c>
      <c r="N5" s="37" t="s">
        <v>32</v>
      </c>
      <c r="O5" s="17"/>
      <c r="P5" s="37" t="s">
        <v>34</v>
      </c>
      <c r="Q5" s="37" t="s">
        <v>35</v>
      </c>
      <c r="R5" s="37" t="s">
        <v>36</v>
      </c>
      <c r="S5" s="37" t="s">
        <v>28</v>
      </c>
      <c r="T5" s="37" t="s">
        <v>129</v>
      </c>
    </row>
    <row r="6" spans="1:20">
      <c r="G6" s="2"/>
      <c r="K6" s="2"/>
      <c r="O6" s="2"/>
    </row>
    <row r="7" spans="1:20" ht="13">
      <c r="A7" s="45">
        <v>43</v>
      </c>
      <c r="B7" s="51" t="s">
        <v>94</v>
      </c>
      <c r="C7" s="1"/>
      <c r="D7" s="1"/>
      <c r="E7" s="24"/>
      <c r="F7" s="25"/>
      <c r="G7" s="2"/>
      <c r="H7" s="1"/>
      <c r="I7" s="24"/>
      <c r="J7" s="25"/>
      <c r="K7" s="2"/>
      <c r="L7" s="1"/>
      <c r="M7" s="24"/>
      <c r="N7" s="25"/>
      <c r="O7" s="2"/>
      <c r="P7" s="25"/>
      <c r="Q7" s="25"/>
      <c r="R7" s="25"/>
      <c r="S7" s="25"/>
      <c r="T7" s="1"/>
    </row>
    <row r="8" spans="1:20" ht="13">
      <c r="A8" s="45">
        <v>45</v>
      </c>
      <c r="B8" s="51" t="s">
        <v>95</v>
      </c>
      <c r="C8" s="55" t="s">
        <v>99</v>
      </c>
      <c r="D8" s="21">
        <v>6</v>
      </c>
      <c r="E8" s="21">
        <v>6</v>
      </c>
      <c r="F8" s="31">
        <f>(D8*0.25)+(E8*0.75)</f>
        <v>6</v>
      </c>
      <c r="G8" s="2"/>
      <c r="H8" s="21">
        <v>7</v>
      </c>
      <c r="I8" s="21">
        <v>6.7</v>
      </c>
      <c r="J8" s="31">
        <f>(H8*0.25)+(I8*0.75)</f>
        <v>6.7750000000000004</v>
      </c>
      <c r="K8" s="2"/>
      <c r="L8" s="21"/>
      <c r="M8" s="21"/>
      <c r="N8" s="31">
        <f>(L8*0.25)+(M8*0.75)</f>
        <v>0</v>
      </c>
      <c r="O8" s="2"/>
      <c r="P8" s="31">
        <f>F8</f>
        <v>6</v>
      </c>
      <c r="Q8" s="31">
        <f>J8</f>
        <v>6.7750000000000004</v>
      </c>
      <c r="R8" s="31"/>
      <c r="S8" s="31">
        <f>AVERAGE(P8:R8)</f>
        <v>6.3875000000000002</v>
      </c>
      <c r="T8">
        <v>1</v>
      </c>
    </row>
    <row r="9" spans="1:20" ht="13">
      <c r="A9" s="43">
        <v>28</v>
      </c>
      <c r="B9" s="50" t="s">
        <v>150</v>
      </c>
      <c r="C9" s="1"/>
      <c r="D9" s="1"/>
      <c r="E9" s="24"/>
      <c r="F9" s="25"/>
      <c r="G9" s="2"/>
      <c r="H9" s="1"/>
      <c r="I9" s="24"/>
      <c r="J9" s="25"/>
      <c r="K9" s="2"/>
      <c r="L9" s="1"/>
      <c r="M9" s="24"/>
      <c r="N9" s="25"/>
      <c r="O9" s="2"/>
      <c r="P9" s="25"/>
      <c r="Q9" s="25"/>
      <c r="R9" s="25"/>
      <c r="S9" s="25"/>
      <c r="T9" s="1"/>
    </row>
    <row r="10" spans="1:20" ht="13">
      <c r="A10" s="44">
        <v>25</v>
      </c>
      <c r="B10" s="49" t="s">
        <v>136</v>
      </c>
      <c r="C10" s="54" t="s">
        <v>62</v>
      </c>
      <c r="D10" s="21">
        <v>5.3</v>
      </c>
      <c r="E10" s="21">
        <v>6.2</v>
      </c>
      <c r="F10" s="31">
        <f>(D10*0.25)+(E10*0.75)</f>
        <v>5.9750000000000005</v>
      </c>
      <c r="G10" s="2"/>
      <c r="H10" s="21">
        <v>6.9</v>
      </c>
      <c r="I10" s="21">
        <v>6.2</v>
      </c>
      <c r="J10" s="31">
        <f>(H10*0.25)+(I10*0.75)</f>
        <v>6.375</v>
      </c>
      <c r="K10" s="2"/>
      <c r="L10" s="21"/>
      <c r="M10" s="21"/>
      <c r="N10" s="31">
        <f>(L10*0.25)+(M10*0.75)</f>
        <v>0</v>
      </c>
      <c r="O10" s="2"/>
      <c r="P10" s="31">
        <f>F10</f>
        <v>5.9750000000000005</v>
      </c>
      <c r="Q10" s="31">
        <f>J10</f>
        <v>6.375</v>
      </c>
      <c r="R10" s="31"/>
      <c r="S10" s="31">
        <f>AVERAGE(P10:R10)</f>
        <v>6.1750000000000007</v>
      </c>
      <c r="T10">
        <v>2</v>
      </c>
    </row>
    <row r="11" spans="1:20" ht="13">
      <c r="A11" s="46">
        <v>91</v>
      </c>
      <c r="B11" s="52" t="s">
        <v>50</v>
      </c>
      <c r="C11" s="1"/>
      <c r="D11" s="1"/>
      <c r="E11" s="24"/>
      <c r="F11" s="25"/>
      <c r="G11" s="2"/>
      <c r="H11" s="1"/>
      <c r="I11" s="24"/>
      <c r="J11" s="25"/>
      <c r="K11" s="2"/>
      <c r="L11" s="1"/>
      <c r="M11" s="24"/>
      <c r="N11" s="25"/>
      <c r="O11" s="2"/>
      <c r="P11" s="25"/>
      <c r="Q11" s="25"/>
      <c r="R11" s="25"/>
      <c r="S11" s="25"/>
      <c r="T11" s="1"/>
    </row>
    <row r="12" spans="1:20" ht="13">
      <c r="A12" s="44">
        <v>62</v>
      </c>
      <c r="B12" s="49" t="s">
        <v>46</v>
      </c>
      <c r="C12" s="54" t="s">
        <v>142</v>
      </c>
      <c r="D12" s="21">
        <v>5.8</v>
      </c>
      <c r="E12" s="21">
        <v>5.8</v>
      </c>
      <c r="F12" s="31">
        <f>(D12*0.25)+(E12*0.75)</f>
        <v>5.8</v>
      </c>
      <c r="G12" s="2"/>
      <c r="H12" s="21">
        <v>6.2</v>
      </c>
      <c r="I12" s="21">
        <v>6.2</v>
      </c>
      <c r="J12" s="31">
        <f>(H12*0.25)+(I12*0.75)</f>
        <v>6.2</v>
      </c>
      <c r="K12" s="2"/>
      <c r="L12" s="21"/>
      <c r="M12" s="21"/>
      <c r="N12" s="31">
        <f>(L12*0.25)+(M12*0.75)</f>
        <v>0</v>
      </c>
      <c r="O12" s="2"/>
      <c r="P12" s="31">
        <f>F12</f>
        <v>5.8</v>
      </c>
      <c r="Q12" s="31">
        <f>J12</f>
        <v>6.2</v>
      </c>
      <c r="R12" s="31"/>
      <c r="S12" s="31">
        <f>AVERAGE(P12:R12)</f>
        <v>6</v>
      </c>
      <c r="T12">
        <v>3</v>
      </c>
    </row>
    <row r="13" spans="1:20" ht="13">
      <c r="A13" s="43">
        <v>49</v>
      </c>
      <c r="B13" s="50" t="s">
        <v>152</v>
      </c>
      <c r="C13" s="1"/>
      <c r="D13" s="1"/>
      <c r="E13" s="24"/>
      <c r="F13" s="25"/>
      <c r="G13" s="2"/>
      <c r="H13" s="1"/>
      <c r="I13" s="24"/>
      <c r="J13" s="25"/>
      <c r="K13" s="2"/>
      <c r="L13" s="1"/>
      <c r="M13" s="24"/>
      <c r="N13" s="25"/>
      <c r="O13" s="2"/>
      <c r="P13" s="25"/>
      <c r="Q13" s="25"/>
      <c r="R13" s="25"/>
      <c r="S13" s="25"/>
      <c r="T13" s="1"/>
    </row>
    <row r="14" spans="1:20" ht="13">
      <c r="A14" s="45">
        <v>46</v>
      </c>
      <c r="B14" s="51" t="s">
        <v>153</v>
      </c>
      <c r="C14" s="55" t="s">
        <v>99</v>
      </c>
      <c r="D14" s="21">
        <v>6</v>
      </c>
      <c r="E14" s="21">
        <v>5.5</v>
      </c>
      <c r="F14" s="31">
        <f>(D14*0.25)+(E14*0.75)</f>
        <v>5.625</v>
      </c>
      <c r="G14" s="2"/>
      <c r="H14" s="21">
        <v>6.8</v>
      </c>
      <c r="I14" s="21">
        <v>6.2</v>
      </c>
      <c r="J14" s="31">
        <f>(H14*0.25)+(I14*0.75)</f>
        <v>6.3500000000000005</v>
      </c>
      <c r="K14" s="2"/>
      <c r="L14" s="21"/>
      <c r="M14" s="21"/>
      <c r="N14" s="31">
        <f>(L14*0.25)+(M14*0.75)</f>
        <v>0</v>
      </c>
      <c r="O14" s="2"/>
      <c r="P14" s="31">
        <f>F14</f>
        <v>5.625</v>
      </c>
      <c r="Q14" s="31">
        <f>J14</f>
        <v>6.3500000000000005</v>
      </c>
      <c r="R14" s="31"/>
      <c r="S14" s="31">
        <f>AVERAGE(P14:R14)</f>
        <v>5.9875000000000007</v>
      </c>
      <c r="T14">
        <v>4</v>
      </c>
    </row>
    <row r="15" spans="1:20" ht="13">
      <c r="A15" s="45">
        <v>75</v>
      </c>
      <c r="B15" s="51" t="s">
        <v>113</v>
      </c>
      <c r="C15" s="1"/>
      <c r="D15" s="1"/>
      <c r="E15" s="24"/>
      <c r="F15" s="25"/>
      <c r="G15" s="2"/>
      <c r="H15" s="1"/>
      <c r="I15" s="24"/>
      <c r="J15" s="25"/>
      <c r="K15" s="2"/>
      <c r="L15" s="1"/>
      <c r="M15" s="24"/>
      <c r="N15" s="25"/>
      <c r="O15" s="2"/>
      <c r="P15" s="25"/>
      <c r="Q15" s="25"/>
      <c r="R15" s="25"/>
      <c r="S15" s="25"/>
      <c r="T15" s="1"/>
    </row>
    <row r="16" spans="1:20" ht="13">
      <c r="A16" s="45">
        <v>86</v>
      </c>
      <c r="B16" s="51" t="s">
        <v>139</v>
      </c>
      <c r="C16" s="55" t="s">
        <v>143</v>
      </c>
      <c r="D16" s="21">
        <v>4</v>
      </c>
      <c r="E16" s="21">
        <v>5.5</v>
      </c>
      <c r="F16" s="31">
        <f>(D16*0.25)+(E16*0.75)</f>
        <v>5.125</v>
      </c>
      <c r="G16" s="2"/>
      <c r="H16" s="21">
        <v>6.2</v>
      </c>
      <c r="I16" s="21">
        <v>6</v>
      </c>
      <c r="J16" s="31">
        <f>(H16*0.25)+(I16*0.75)</f>
        <v>6.05</v>
      </c>
      <c r="K16" s="2"/>
      <c r="L16" s="21"/>
      <c r="M16" s="21"/>
      <c r="N16" s="31">
        <f>(L16*0.25)+(M16*0.75)</f>
        <v>0</v>
      </c>
      <c r="O16" s="2"/>
      <c r="P16" s="31">
        <f>F16</f>
        <v>5.125</v>
      </c>
      <c r="Q16" s="31">
        <f>J16</f>
        <v>6.05</v>
      </c>
      <c r="R16" s="31"/>
      <c r="S16" s="31">
        <f>AVERAGE(P16:R16)</f>
        <v>5.5875000000000004</v>
      </c>
      <c r="T16">
        <v>5</v>
      </c>
    </row>
    <row r="17" spans="1:20" ht="13">
      <c r="A17" s="45">
        <v>74</v>
      </c>
      <c r="B17" s="51" t="s">
        <v>104</v>
      </c>
      <c r="C17" s="1"/>
      <c r="D17" s="1"/>
      <c r="E17" s="24"/>
      <c r="F17" s="25"/>
      <c r="G17" s="2"/>
      <c r="H17" s="1"/>
      <c r="I17" s="24"/>
      <c r="J17" s="25"/>
      <c r="K17" s="2"/>
      <c r="L17" s="1"/>
      <c r="M17" s="24"/>
      <c r="N17" s="25"/>
      <c r="O17" s="2"/>
      <c r="P17" s="25"/>
      <c r="Q17" s="25"/>
      <c r="R17" s="25"/>
      <c r="S17" s="25"/>
      <c r="T17" s="1"/>
    </row>
    <row r="18" spans="1:20" ht="13">
      <c r="A18" s="45">
        <v>72</v>
      </c>
      <c r="B18" s="51" t="s">
        <v>105</v>
      </c>
      <c r="C18" s="55" t="s">
        <v>142</v>
      </c>
      <c r="D18" s="21">
        <v>4.7</v>
      </c>
      <c r="E18" s="21">
        <v>5</v>
      </c>
      <c r="F18" s="31">
        <f>(D18*0.25)+(E18*0.75)</f>
        <v>4.9249999999999998</v>
      </c>
      <c r="G18" s="2"/>
      <c r="H18" s="21">
        <v>6.5</v>
      </c>
      <c r="I18" s="21">
        <v>6</v>
      </c>
      <c r="J18" s="31">
        <f>(H18*0.25)+(I18*0.75)</f>
        <v>6.125</v>
      </c>
      <c r="K18" s="2"/>
      <c r="L18" s="21"/>
      <c r="M18" s="21"/>
      <c r="N18" s="31">
        <f>(L18*0.25)+(M18*0.75)</f>
        <v>0</v>
      </c>
      <c r="O18" s="2"/>
      <c r="P18" s="31">
        <f>F18</f>
        <v>4.9249999999999998</v>
      </c>
      <c r="Q18" s="31">
        <f>J18</f>
        <v>6.125</v>
      </c>
      <c r="R18" s="31"/>
      <c r="S18" s="31">
        <f>AVERAGE(P18:R18)</f>
        <v>5.5250000000000004</v>
      </c>
      <c r="T18">
        <v>6</v>
      </c>
    </row>
    <row r="19" spans="1:20" ht="13">
      <c r="A19" s="45">
        <v>71</v>
      </c>
      <c r="B19" s="51" t="s">
        <v>68</v>
      </c>
      <c r="C19" s="1"/>
      <c r="D19" s="1"/>
      <c r="E19" s="24"/>
      <c r="F19" s="25"/>
      <c r="G19" s="2"/>
      <c r="H19" s="1"/>
      <c r="I19" s="24"/>
      <c r="J19" s="25"/>
      <c r="K19" s="2"/>
      <c r="L19" s="1"/>
      <c r="M19" s="24"/>
      <c r="N19" s="25"/>
      <c r="O19" s="2"/>
      <c r="P19" s="25"/>
      <c r="Q19" s="25"/>
      <c r="R19" s="25"/>
      <c r="S19" s="25"/>
      <c r="T19" s="1"/>
    </row>
    <row r="20" spans="1:20" ht="13">
      <c r="A20" s="45">
        <v>59</v>
      </c>
      <c r="B20" s="51" t="s">
        <v>101</v>
      </c>
      <c r="C20" s="55" t="s">
        <v>142</v>
      </c>
      <c r="D20" s="21">
        <v>5</v>
      </c>
      <c r="E20" s="21">
        <v>5.7</v>
      </c>
      <c r="F20" s="31">
        <f>(D20*0.25)+(E20*0.75)</f>
        <v>5.5250000000000004</v>
      </c>
      <c r="G20" s="2"/>
      <c r="H20" s="21">
        <v>6.2</v>
      </c>
      <c r="I20" s="21">
        <v>5.2</v>
      </c>
      <c r="J20" s="31">
        <f>(H20*0.25)+(I20*0.75)</f>
        <v>5.45</v>
      </c>
      <c r="K20" s="2"/>
      <c r="L20" s="21"/>
      <c r="M20" s="21"/>
      <c r="N20" s="31">
        <f>(L20*0.25)+(M20*0.75)</f>
        <v>0</v>
      </c>
      <c r="O20" s="2"/>
      <c r="P20" s="31">
        <f>F20</f>
        <v>5.5250000000000004</v>
      </c>
      <c r="Q20" s="31">
        <f>J20</f>
        <v>5.45</v>
      </c>
      <c r="R20" s="31"/>
      <c r="S20" s="31">
        <f>AVERAGE(P20:R20)</f>
        <v>5.4875000000000007</v>
      </c>
      <c r="T20">
        <v>7</v>
      </c>
    </row>
    <row r="21" spans="1:20" ht="13">
      <c r="A21" s="45">
        <v>13</v>
      </c>
      <c r="B21" s="51" t="s">
        <v>119</v>
      </c>
      <c r="C21" s="1"/>
      <c r="D21" s="1"/>
      <c r="E21" s="24"/>
      <c r="F21" s="25"/>
      <c r="G21" s="2"/>
      <c r="H21" s="1"/>
      <c r="I21" s="24"/>
      <c r="J21" s="25"/>
      <c r="K21" s="2"/>
      <c r="L21" s="1"/>
      <c r="M21" s="24"/>
      <c r="N21" s="25"/>
      <c r="O21" s="2"/>
      <c r="P21" s="25"/>
      <c r="Q21" s="25"/>
      <c r="R21" s="25"/>
      <c r="S21" s="25"/>
      <c r="T21" s="1"/>
    </row>
    <row r="22" spans="1:20" ht="13">
      <c r="A22" s="45">
        <v>9</v>
      </c>
      <c r="B22" s="51" t="s">
        <v>122</v>
      </c>
      <c r="C22" s="55" t="s">
        <v>140</v>
      </c>
      <c r="D22" s="21">
        <v>5.2</v>
      </c>
      <c r="E22" s="21">
        <v>5.6</v>
      </c>
      <c r="F22" s="31">
        <f>(D22*0.25)+(E22*0.75)</f>
        <v>5.4999999999999991</v>
      </c>
      <c r="G22" s="2"/>
      <c r="H22" s="21">
        <v>5.5</v>
      </c>
      <c r="I22" s="21">
        <v>5.2</v>
      </c>
      <c r="J22" s="31">
        <f>(H22*0.25)+(I22*0.75)</f>
        <v>5.2750000000000004</v>
      </c>
      <c r="K22" s="2"/>
      <c r="L22" s="21"/>
      <c r="M22" s="21"/>
      <c r="N22" s="31">
        <f>(L22*0.25)+(M22*0.75)</f>
        <v>0</v>
      </c>
      <c r="O22" s="2"/>
      <c r="P22" s="31">
        <f>F22</f>
        <v>5.4999999999999991</v>
      </c>
      <c r="Q22" s="31">
        <f>J22</f>
        <v>5.2750000000000004</v>
      </c>
      <c r="R22" s="31"/>
      <c r="S22" s="31">
        <f>AVERAGE(P22:R22)</f>
        <v>5.3874999999999993</v>
      </c>
      <c r="T22">
        <v>8</v>
      </c>
    </row>
    <row r="23" spans="1:20" ht="13">
      <c r="A23" s="43">
        <v>11</v>
      </c>
      <c r="B23" s="50" t="s">
        <v>79</v>
      </c>
      <c r="C23" s="1"/>
      <c r="D23" s="1"/>
      <c r="E23" s="24"/>
      <c r="F23" s="25"/>
      <c r="G23" s="2"/>
      <c r="H23" s="1"/>
      <c r="I23" s="24"/>
      <c r="J23" s="25"/>
      <c r="K23" s="2"/>
      <c r="L23" s="1"/>
      <c r="M23" s="24"/>
      <c r="N23" s="25"/>
      <c r="O23" s="2"/>
      <c r="P23" s="25"/>
      <c r="Q23" s="25"/>
      <c r="R23" s="25"/>
      <c r="S23" s="25"/>
      <c r="T23" s="1"/>
    </row>
    <row r="24" spans="1:20" ht="13">
      <c r="A24" s="44">
        <v>17</v>
      </c>
      <c r="B24" s="49" t="s">
        <v>78</v>
      </c>
      <c r="C24" s="54" t="s">
        <v>140</v>
      </c>
      <c r="D24" s="21">
        <v>5.3</v>
      </c>
      <c r="E24" s="21">
        <v>4.7</v>
      </c>
      <c r="F24" s="31">
        <f>(D24*0.25)+(E24*0.75)</f>
        <v>4.8500000000000005</v>
      </c>
      <c r="G24" s="2"/>
      <c r="H24" s="21">
        <v>6</v>
      </c>
      <c r="I24" s="21">
        <v>5.8</v>
      </c>
      <c r="J24" s="31">
        <f>(H24*0.25)+(I24*0.75)</f>
        <v>5.85</v>
      </c>
      <c r="K24" s="2"/>
      <c r="L24" s="21"/>
      <c r="M24" s="21"/>
      <c r="N24" s="31">
        <f>(L24*0.25)+(M24*0.75)</f>
        <v>0</v>
      </c>
      <c r="O24" s="2"/>
      <c r="P24" s="31">
        <f>F24</f>
        <v>4.8500000000000005</v>
      </c>
      <c r="Q24" s="31">
        <f>J24</f>
        <v>5.85</v>
      </c>
      <c r="R24" s="31"/>
      <c r="S24" s="31">
        <f>AVERAGE(P24:R24)</f>
        <v>5.35</v>
      </c>
      <c r="T24">
        <v>9</v>
      </c>
    </row>
    <row r="25" spans="1:20" ht="13">
      <c r="A25" s="43">
        <v>98</v>
      </c>
      <c r="B25" s="48" t="s">
        <v>144</v>
      </c>
      <c r="C25" s="1"/>
      <c r="D25" s="1"/>
      <c r="E25" s="24"/>
      <c r="F25" s="25"/>
      <c r="G25" s="2"/>
      <c r="H25" s="1"/>
      <c r="I25" s="24"/>
      <c r="J25" s="25"/>
      <c r="K25" s="2"/>
      <c r="L25" s="1"/>
      <c r="M25" s="24"/>
      <c r="N25" s="25"/>
      <c r="O25" s="2"/>
      <c r="P25" s="25"/>
      <c r="Q25" s="25"/>
      <c r="R25" s="25"/>
      <c r="S25" s="25"/>
      <c r="T25" s="1"/>
    </row>
    <row r="26" spans="1:20" ht="13">
      <c r="A26" s="44">
        <v>1</v>
      </c>
      <c r="B26" s="49" t="s">
        <v>135</v>
      </c>
      <c r="C26" s="54" t="s">
        <v>91</v>
      </c>
      <c r="D26" s="21">
        <v>5</v>
      </c>
      <c r="E26" s="21">
        <v>5</v>
      </c>
      <c r="F26" s="31">
        <f>(D26*0.25)+(E26*0.75)</f>
        <v>5</v>
      </c>
      <c r="G26" s="2"/>
      <c r="H26" s="21">
        <v>5.2</v>
      </c>
      <c r="I26" s="21">
        <v>5.8</v>
      </c>
      <c r="J26" s="31">
        <f>(H26*0.25)+(I26*0.75)</f>
        <v>5.6499999999999995</v>
      </c>
      <c r="K26" s="2"/>
      <c r="L26" s="21"/>
      <c r="M26" s="21"/>
      <c r="N26" s="31">
        <f>(L26*0.25)+(M26*0.75)</f>
        <v>0</v>
      </c>
      <c r="O26" s="2"/>
      <c r="P26" s="31">
        <f>F26</f>
        <v>5</v>
      </c>
      <c r="Q26" s="31">
        <f>J26</f>
        <v>5.6499999999999995</v>
      </c>
      <c r="R26" s="31"/>
      <c r="S26" s="31">
        <f>AVERAGE(P26:R26)</f>
        <v>5.3249999999999993</v>
      </c>
      <c r="T26">
        <v>10</v>
      </c>
    </row>
    <row r="27" spans="1:20" ht="13">
      <c r="A27" s="43">
        <v>8</v>
      </c>
      <c r="B27" s="50" t="s">
        <v>75</v>
      </c>
      <c r="C27" s="1"/>
      <c r="D27" s="1"/>
      <c r="E27" s="24"/>
      <c r="F27" s="25"/>
      <c r="G27" s="2"/>
      <c r="H27" s="1"/>
      <c r="I27" s="24"/>
      <c r="J27" s="25"/>
      <c r="K27" s="2"/>
      <c r="L27" s="1"/>
      <c r="M27" s="24"/>
      <c r="N27" s="25"/>
      <c r="O27" s="2"/>
      <c r="P27" s="25"/>
      <c r="Q27" s="25"/>
      <c r="R27" s="25"/>
      <c r="S27" s="25"/>
      <c r="T27" s="1"/>
    </row>
    <row r="28" spans="1:20" ht="13">
      <c r="A28" s="44">
        <v>16</v>
      </c>
      <c r="B28" s="49" t="s">
        <v>123</v>
      </c>
      <c r="C28" s="54" t="s">
        <v>140</v>
      </c>
      <c r="D28" s="21">
        <v>5.3</v>
      </c>
      <c r="E28" s="21">
        <v>5.5</v>
      </c>
      <c r="F28" s="31">
        <f>(D28*0.25)+(E28*0.75)</f>
        <v>5.45</v>
      </c>
      <c r="G28" s="2"/>
      <c r="H28" s="21">
        <v>5.2</v>
      </c>
      <c r="I28" s="21">
        <v>4.8</v>
      </c>
      <c r="J28" s="31">
        <f>(H28*0.25)+(I28*0.75)</f>
        <v>4.8999999999999995</v>
      </c>
      <c r="K28" s="2"/>
      <c r="L28" s="21"/>
      <c r="M28" s="21"/>
      <c r="N28" s="31">
        <f>(L28*0.25)+(M28*0.75)</f>
        <v>0</v>
      </c>
      <c r="O28" s="2"/>
      <c r="P28" s="31">
        <f>F28</f>
        <v>5.45</v>
      </c>
      <c r="Q28" s="31">
        <f>J28</f>
        <v>4.8999999999999995</v>
      </c>
      <c r="R28" s="31"/>
      <c r="S28" s="31">
        <f>AVERAGE(P28:R28)</f>
        <v>5.1749999999999998</v>
      </c>
      <c r="T28">
        <v>11</v>
      </c>
    </row>
    <row r="29" spans="1:20" ht="13">
      <c r="A29" s="43">
        <v>77</v>
      </c>
      <c r="B29" s="50" t="s">
        <v>110</v>
      </c>
      <c r="C29" s="1"/>
      <c r="D29" s="1"/>
      <c r="E29" s="24"/>
      <c r="F29" s="25"/>
      <c r="G29" s="2"/>
      <c r="H29" s="1"/>
      <c r="I29" s="24"/>
      <c r="J29" s="25"/>
      <c r="K29" s="2"/>
      <c r="L29" s="1"/>
      <c r="M29" s="24"/>
      <c r="N29" s="25"/>
      <c r="O29" s="2"/>
      <c r="P29" s="25"/>
      <c r="Q29" s="25"/>
      <c r="R29" s="25"/>
      <c r="S29" s="25"/>
      <c r="T29" s="1"/>
    </row>
    <row r="30" spans="1:20" ht="13">
      <c r="A30" s="44">
        <v>80</v>
      </c>
      <c r="B30" s="49" t="s">
        <v>114</v>
      </c>
      <c r="C30" s="54" t="s">
        <v>143</v>
      </c>
      <c r="D30" s="21">
        <v>4.7</v>
      </c>
      <c r="E30" s="21">
        <v>4.7</v>
      </c>
      <c r="F30" s="31">
        <f>(D30*0.25)+(E30*0.75)</f>
        <v>4.7</v>
      </c>
      <c r="G30" s="2"/>
      <c r="H30" s="21">
        <v>5.5</v>
      </c>
      <c r="I30" s="21">
        <v>5.6</v>
      </c>
      <c r="J30" s="31">
        <f>(H30*0.25)+(I30*0.75)</f>
        <v>5.5749999999999993</v>
      </c>
      <c r="K30" s="2"/>
      <c r="L30" s="21"/>
      <c r="M30" s="21"/>
      <c r="N30" s="31">
        <f>(L30*0.25)+(M30*0.75)</f>
        <v>0</v>
      </c>
      <c r="O30" s="2"/>
      <c r="P30" s="31">
        <f>F30</f>
        <v>4.7</v>
      </c>
      <c r="Q30" s="31">
        <f>J30</f>
        <v>5.5749999999999993</v>
      </c>
      <c r="R30" s="31"/>
      <c r="S30" s="31">
        <f>AVERAGE(P30:R30)</f>
        <v>5.1374999999999993</v>
      </c>
      <c r="T30">
        <v>12</v>
      </c>
    </row>
    <row r="31" spans="1:20" ht="13">
      <c r="A31" s="46">
        <v>56</v>
      </c>
      <c r="B31" s="52" t="s">
        <v>154</v>
      </c>
      <c r="C31" s="1"/>
      <c r="D31" s="1"/>
      <c r="E31" s="24"/>
      <c r="F31" s="25"/>
      <c r="G31" s="2"/>
      <c r="H31" s="1"/>
      <c r="I31" s="24"/>
      <c r="J31" s="25"/>
      <c r="K31" s="2"/>
      <c r="L31" s="1"/>
      <c r="M31" s="24"/>
      <c r="N31" s="25"/>
      <c r="O31" s="2"/>
      <c r="P31" s="25"/>
      <c r="Q31" s="25"/>
      <c r="R31" s="25"/>
      <c r="S31" s="25"/>
      <c r="T31" s="1"/>
    </row>
    <row r="32" spans="1:20" ht="13">
      <c r="A32" s="47">
        <v>57</v>
      </c>
      <c r="B32" s="53" t="s">
        <v>155</v>
      </c>
      <c r="C32" s="56" t="s">
        <v>156</v>
      </c>
      <c r="D32" s="21"/>
      <c r="E32" s="21"/>
      <c r="F32" s="31">
        <f>(D32*0.25)+(E32*0.75)</f>
        <v>0</v>
      </c>
      <c r="G32" s="2"/>
      <c r="H32" s="21"/>
      <c r="I32" s="21"/>
      <c r="J32" s="31">
        <f>(H32*0.25)+(I32*0.75)</f>
        <v>0</v>
      </c>
      <c r="K32" s="2"/>
      <c r="L32" s="21"/>
      <c r="M32" s="21"/>
      <c r="N32" s="31">
        <f>(L32*0.25)+(M32*0.75)</f>
        <v>0</v>
      </c>
      <c r="O32" s="2"/>
      <c r="P32" s="31">
        <f>F32</f>
        <v>0</v>
      </c>
      <c r="Q32" s="31">
        <f>J32</f>
        <v>0</v>
      </c>
      <c r="R32" s="31"/>
      <c r="S32" s="31" t="s">
        <v>315</v>
      </c>
    </row>
    <row r="33" spans="1:20" ht="13">
      <c r="A33" s="186">
        <v>58</v>
      </c>
      <c r="B33" s="187" t="s">
        <v>64</v>
      </c>
      <c r="C33" s="188"/>
      <c r="D33" s="1"/>
      <c r="E33" s="24"/>
      <c r="F33" s="25"/>
      <c r="G33" s="2"/>
      <c r="H33" s="1"/>
      <c r="I33" s="24"/>
      <c r="J33" s="25"/>
      <c r="K33" s="2"/>
      <c r="L33" s="1"/>
      <c r="M33" s="24"/>
      <c r="N33" s="25"/>
      <c r="O33" s="2"/>
      <c r="P33" s="25"/>
      <c r="Q33" s="25"/>
      <c r="R33" s="25"/>
      <c r="S33" s="25"/>
      <c r="T33" s="1"/>
    </row>
    <row r="34" spans="1:20" ht="13">
      <c r="A34" s="189">
        <v>64</v>
      </c>
      <c r="B34" s="190" t="s">
        <v>67</v>
      </c>
      <c r="C34" s="191" t="s">
        <v>142</v>
      </c>
      <c r="D34" s="21"/>
      <c r="E34" s="21"/>
      <c r="F34" s="31">
        <f>(D34*0.25)+(E34*0.75)</f>
        <v>0</v>
      </c>
      <c r="G34" s="2"/>
      <c r="H34" s="21"/>
      <c r="I34" s="21"/>
      <c r="J34" s="31">
        <f>(H34*0.25)+(I34*0.75)</f>
        <v>0</v>
      </c>
      <c r="K34" s="2"/>
      <c r="L34" s="21"/>
      <c r="M34" s="21"/>
      <c r="N34" s="31">
        <f>(L34*0.25)+(M34*0.75)</f>
        <v>0</v>
      </c>
      <c r="O34" s="2"/>
      <c r="P34" s="31">
        <f>F34</f>
        <v>0</v>
      </c>
      <c r="Q34" s="31">
        <f>J34</f>
        <v>0</v>
      </c>
      <c r="R34" s="31"/>
      <c r="S34" s="31">
        <f>AVERAGE(P34:R34)</f>
        <v>0</v>
      </c>
    </row>
  </sheetData>
  <mergeCells count="1">
    <mergeCell ref="P4:R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5" width="5.6640625" customWidth="1"/>
    <col min="6" max="6" width="6.6640625" customWidth="1"/>
    <col min="7" max="7" width="3.1640625" customWidth="1"/>
    <col min="8" max="9" width="5.6640625" customWidth="1"/>
    <col min="10" max="10" width="6.6640625" customWidth="1"/>
    <col min="11" max="11" width="3.1640625" customWidth="1"/>
    <col min="12" max="13" width="5.6640625" customWidth="1"/>
    <col min="14" max="14" width="6.6640625" customWidth="1"/>
    <col min="15" max="15" width="3.1640625" customWidth="1"/>
    <col min="16" max="18" width="6.6640625" customWidth="1"/>
    <col min="19" max="19" width="10.6640625" customWidth="1"/>
    <col min="20" max="20" width="11.5" customWidth="1"/>
  </cols>
  <sheetData>
    <row r="1" spans="1:20">
      <c r="A1" t="s">
        <v>43</v>
      </c>
      <c r="D1" t="s">
        <v>0</v>
      </c>
      <c r="F1" s="165" t="s">
        <v>300</v>
      </c>
      <c r="G1" s="2"/>
      <c r="H1" t="s">
        <v>1</v>
      </c>
      <c r="J1" s="165" t="s">
        <v>298</v>
      </c>
      <c r="K1" s="3"/>
      <c r="L1" t="s">
        <v>2</v>
      </c>
      <c r="N1" s="58"/>
      <c r="O1" s="2"/>
      <c r="T1" s="5">
        <f ca="1">NOW()</f>
        <v>41974.813944907408</v>
      </c>
    </row>
    <row r="2" spans="1:20">
      <c r="A2" s="9" t="s">
        <v>44</v>
      </c>
      <c r="G2" s="2"/>
      <c r="K2" s="3"/>
      <c r="O2" s="2"/>
      <c r="T2" s="10">
        <f ca="1">NOW()</f>
        <v>41974.813944907408</v>
      </c>
    </row>
    <row r="3" spans="1:20">
      <c r="A3" t="s">
        <v>241</v>
      </c>
      <c r="G3" s="2"/>
      <c r="K3" s="3"/>
      <c r="O3" s="2"/>
    </row>
    <row r="4" spans="1:20">
      <c r="D4" s="57"/>
      <c r="E4" s="57"/>
      <c r="F4" s="57" t="s">
        <v>9</v>
      </c>
      <c r="G4" s="2"/>
      <c r="H4" s="57"/>
      <c r="I4" s="57"/>
      <c r="J4" s="57" t="s">
        <v>9</v>
      </c>
      <c r="K4" s="2"/>
      <c r="L4" s="57"/>
      <c r="M4" s="57"/>
      <c r="N4" s="57" t="s">
        <v>9</v>
      </c>
      <c r="O4" s="2"/>
      <c r="P4" s="217" t="s">
        <v>10</v>
      </c>
      <c r="Q4" s="217"/>
      <c r="R4" s="217"/>
      <c r="S4" s="57" t="s">
        <v>127</v>
      </c>
    </row>
    <row r="5" spans="1:20" s="57" customFormat="1">
      <c r="A5" s="57" t="s">
        <v>13</v>
      </c>
      <c r="B5" s="57" t="s">
        <v>14</v>
      </c>
      <c r="C5" s="57" t="s">
        <v>16</v>
      </c>
      <c r="D5" s="57" t="s">
        <v>29</v>
      </c>
      <c r="E5" s="57" t="s">
        <v>128</v>
      </c>
      <c r="F5" s="57" t="s">
        <v>32</v>
      </c>
      <c r="G5" s="17"/>
      <c r="H5" s="57" t="s">
        <v>29</v>
      </c>
      <c r="I5" s="57" t="s">
        <v>128</v>
      </c>
      <c r="J5" s="57" t="s">
        <v>32</v>
      </c>
      <c r="K5" s="17"/>
      <c r="L5" s="57" t="s">
        <v>29</v>
      </c>
      <c r="M5" s="57" t="s">
        <v>128</v>
      </c>
      <c r="N5" s="57" t="s">
        <v>32</v>
      </c>
      <c r="O5" s="17"/>
      <c r="P5" s="57" t="s">
        <v>34</v>
      </c>
      <c r="Q5" s="57" t="s">
        <v>35</v>
      </c>
      <c r="R5" s="57" t="s">
        <v>36</v>
      </c>
      <c r="S5" s="57" t="s">
        <v>28</v>
      </c>
      <c r="T5" s="57" t="s">
        <v>129</v>
      </c>
    </row>
    <row r="6" spans="1:20">
      <c r="G6" s="2"/>
      <c r="K6" s="2"/>
      <c r="O6" s="2"/>
    </row>
    <row r="7" spans="1:20" ht="13">
      <c r="A7" s="46">
        <v>58</v>
      </c>
      <c r="B7" s="52" t="s">
        <v>64</v>
      </c>
      <c r="C7" s="1"/>
      <c r="D7" s="1"/>
      <c r="E7" s="24"/>
      <c r="F7" s="25"/>
      <c r="G7" s="2"/>
      <c r="H7" s="1"/>
      <c r="I7" s="24"/>
      <c r="J7" s="25"/>
      <c r="K7" s="2"/>
      <c r="L7" s="1"/>
      <c r="M7" s="24"/>
      <c r="N7" s="25"/>
      <c r="O7" s="2"/>
      <c r="P7" s="25"/>
      <c r="Q7" s="25"/>
      <c r="R7" s="25"/>
      <c r="S7" s="25"/>
      <c r="T7" s="1"/>
    </row>
    <row r="8" spans="1:20" ht="26">
      <c r="A8" s="47">
        <v>64</v>
      </c>
      <c r="B8" s="53" t="s">
        <v>67</v>
      </c>
      <c r="C8" s="193" t="s">
        <v>142</v>
      </c>
      <c r="D8" s="21">
        <v>7.9</v>
      </c>
      <c r="E8" s="21">
        <v>7.8</v>
      </c>
      <c r="F8" s="31">
        <f>(D8*0.25)+(E8*0.75)</f>
        <v>7.8249999999999993</v>
      </c>
      <c r="G8" s="2"/>
      <c r="H8" s="21">
        <v>6.9</v>
      </c>
      <c r="I8" s="21">
        <v>6.8</v>
      </c>
      <c r="J8" s="31">
        <f>(H8*0.25)+(I8*0.75)</f>
        <v>6.8249999999999993</v>
      </c>
      <c r="K8" s="2"/>
      <c r="L8" s="21"/>
      <c r="M8" s="21"/>
      <c r="N8" s="31">
        <f>(L8*0.25)+(M8*0.75)</f>
        <v>0</v>
      </c>
      <c r="O8" s="2"/>
      <c r="P8" s="31">
        <f>F8</f>
        <v>7.8249999999999993</v>
      </c>
      <c r="Q8" s="31">
        <f>J8</f>
        <v>6.8249999999999993</v>
      </c>
      <c r="R8" s="31"/>
      <c r="S8" s="31">
        <f>AVERAGE(P8:R8)</f>
        <v>7.3249999999999993</v>
      </c>
      <c r="T8">
        <v>1</v>
      </c>
    </row>
    <row r="9" spans="1:20">
      <c r="A9" s="103">
        <v>66</v>
      </c>
      <c r="B9" s="113" t="s">
        <v>66</v>
      </c>
      <c r="C9" s="103" t="s">
        <v>142</v>
      </c>
      <c r="D9" s="1"/>
      <c r="E9" s="24"/>
      <c r="F9" s="25"/>
      <c r="G9" s="2"/>
      <c r="H9" s="1"/>
      <c r="I9" s="24"/>
      <c r="J9" s="25"/>
      <c r="K9" s="2"/>
      <c r="L9" s="1"/>
      <c r="M9" s="24"/>
      <c r="N9" s="25"/>
      <c r="O9" s="2"/>
      <c r="P9" s="25"/>
      <c r="Q9" s="25"/>
      <c r="R9" s="25"/>
      <c r="S9" s="25"/>
      <c r="T9" s="1"/>
    </row>
    <row r="10" spans="1:20">
      <c r="A10" s="104">
        <v>39</v>
      </c>
      <c r="B10" s="114" t="s">
        <v>244</v>
      </c>
      <c r="C10" s="104" t="s">
        <v>245</v>
      </c>
      <c r="D10" s="21">
        <v>6.4</v>
      </c>
      <c r="E10" s="21">
        <v>6.8</v>
      </c>
      <c r="F10" s="31">
        <f>(D10*0.25)+(E10*0.75)</f>
        <v>6.6999999999999993</v>
      </c>
      <c r="G10" s="2"/>
      <c r="H10" s="21">
        <v>6.5</v>
      </c>
      <c r="I10" s="21">
        <v>7.7</v>
      </c>
      <c r="J10" s="31">
        <f>(H10*0.25)+(I10*0.75)</f>
        <v>7.4</v>
      </c>
      <c r="K10" s="2"/>
      <c r="L10" s="21"/>
      <c r="M10" s="21"/>
      <c r="N10" s="31">
        <f>(L10*0.25)+(M10*0.75)</f>
        <v>0</v>
      </c>
      <c r="O10" s="2"/>
      <c r="P10" s="31">
        <f>F10</f>
        <v>6.6999999999999993</v>
      </c>
      <c r="Q10" s="31">
        <f>J10</f>
        <v>7.4</v>
      </c>
      <c r="R10" s="31"/>
      <c r="S10" s="31">
        <f>AVERAGE(P10:R10)</f>
        <v>7.05</v>
      </c>
      <c r="T10">
        <v>2</v>
      </c>
    </row>
    <row r="11" spans="1:20">
      <c r="A11" s="101">
        <v>32</v>
      </c>
      <c r="B11" s="111" t="s">
        <v>145</v>
      </c>
      <c r="C11" s="1"/>
      <c r="D11" s="1"/>
      <c r="E11" s="24"/>
      <c r="F11" s="25"/>
      <c r="G11" s="2"/>
      <c r="H11" s="1"/>
      <c r="I11" s="24"/>
      <c r="J11" s="25"/>
      <c r="K11" s="2"/>
      <c r="L11" s="1"/>
      <c r="M11" s="24"/>
      <c r="N11" s="25"/>
      <c r="O11" s="2"/>
      <c r="P11" s="25"/>
      <c r="Q11" s="25"/>
      <c r="R11" s="25"/>
      <c r="S11" s="25"/>
      <c r="T11" s="1"/>
    </row>
    <row r="12" spans="1:20">
      <c r="A12" s="102">
        <v>27</v>
      </c>
      <c r="B12" s="112" t="s">
        <v>59</v>
      </c>
      <c r="C12" s="102" t="s">
        <v>62</v>
      </c>
      <c r="D12" s="21">
        <v>6.4</v>
      </c>
      <c r="E12" s="21">
        <v>6.7</v>
      </c>
      <c r="F12" s="31">
        <f>(D12*0.25)+(E12*0.75)</f>
        <v>6.625</v>
      </c>
      <c r="G12" s="2"/>
      <c r="H12" s="21">
        <v>5.9</v>
      </c>
      <c r="I12" s="21">
        <v>7.3</v>
      </c>
      <c r="J12" s="31">
        <f>(H12*0.25)+(I12*0.75)</f>
        <v>6.9499999999999993</v>
      </c>
      <c r="K12" s="2"/>
      <c r="L12" s="21"/>
      <c r="M12" s="21"/>
      <c r="N12" s="31">
        <f>(L12*0.25)+(M12*0.75)</f>
        <v>0</v>
      </c>
      <c r="O12" s="2"/>
      <c r="P12" s="31">
        <f>F12</f>
        <v>6.625</v>
      </c>
      <c r="Q12" s="31">
        <f>J12</f>
        <v>6.9499999999999993</v>
      </c>
      <c r="R12" s="31"/>
      <c r="S12" s="31">
        <f>AVERAGE(P12:R12)</f>
        <v>6.7874999999999996</v>
      </c>
      <c r="T12">
        <v>3</v>
      </c>
    </row>
    <row r="13" spans="1:20">
      <c r="A13" s="103">
        <v>4</v>
      </c>
      <c r="B13" s="113" t="s">
        <v>84</v>
      </c>
      <c r="C13" s="1"/>
      <c r="D13" s="1"/>
      <c r="E13" s="24"/>
      <c r="F13" s="25"/>
      <c r="G13" s="2"/>
      <c r="H13" s="1"/>
      <c r="I13" s="24"/>
      <c r="J13" s="25"/>
      <c r="K13" s="2"/>
      <c r="L13" s="1"/>
      <c r="M13" s="24"/>
      <c r="N13" s="25"/>
      <c r="O13" s="2"/>
      <c r="P13" s="25"/>
      <c r="Q13" s="25"/>
      <c r="R13" s="25"/>
      <c r="S13" s="25"/>
      <c r="T13" s="1"/>
    </row>
    <row r="14" spans="1:20">
      <c r="A14" s="104">
        <v>5</v>
      </c>
      <c r="B14" s="114" t="s">
        <v>87</v>
      </c>
      <c r="C14" s="104" t="s">
        <v>91</v>
      </c>
      <c r="D14" s="21">
        <v>5</v>
      </c>
      <c r="E14" s="21">
        <v>6.2</v>
      </c>
      <c r="F14" s="31">
        <f>(D14*0.25)+(E14*0.75)</f>
        <v>5.9</v>
      </c>
      <c r="G14" s="2"/>
      <c r="H14" s="21">
        <v>5.4</v>
      </c>
      <c r="I14" s="21">
        <v>7.5</v>
      </c>
      <c r="J14" s="31">
        <f>(H14*0.25)+(I14*0.75)</f>
        <v>6.9749999999999996</v>
      </c>
      <c r="K14" s="2"/>
      <c r="L14" s="21"/>
      <c r="M14" s="21"/>
      <c r="N14" s="31">
        <f>(L14*0.25)+(M14*0.75)</f>
        <v>0</v>
      </c>
      <c r="O14" s="2"/>
      <c r="P14" s="31">
        <f>F14</f>
        <v>5.9</v>
      </c>
      <c r="Q14" s="31">
        <f>J14</f>
        <v>6.9749999999999996</v>
      </c>
      <c r="R14" s="31"/>
      <c r="S14" s="31">
        <f>AVERAGE(P14:R14)</f>
        <v>6.4375</v>
      </c>
      <c r="T14">
        <v>4</v>
      </c>
    </row>
    <row r="15" spans="1:20">
      <c r="A15" s="101">
        <v>70</v>
      </c>
      <c r="B15" s="111" t="s">
        <v>48</v>
      </c>
      <c r="C15" s="1"/>
      <c r="D15" s="1"/>
      <c r="E15" s="24"/>
      <c r="F15" s="25"/>
      <c r="G15" s="2"/>
      <c r="H15" s="1"/>
      <c r="I15" s="24"/>
      <c r="J15" s="25"/>
      <c r="K15" s="2"/>
      <c r="L15" s="1"/>
      <c r="M15" s="24"/>
      <c r="N15" s="25"/>
      <c r="O15" s="2"/>
      <c r="P15" s="25"/>
      <c r="Q15" s="25"/>
      <c r="R15" s="25"/>
      <c r="S15" s="25"/>
      <c r="T15" s="1"/>
    </row>
    <row r="16" spans="1:20">
      <c r="A16" s="102">
        <v>60</v>
      </c>
      <c r="B16" s="112" t="s">
        <v>243</v>
      </c>
      <c r="C16" s="102" t="s">
        <v>142</v>
      </c>
      <c r="D16" s="21">
        <v>5.9</v>
      </c>
      <c r="E16" s="21">
        <v>7</v>
      </c>
      <c r="F16" s="31">
        <f>(D16*0.25)+(E16*0.75)</f>
        <v>6.7249999999999996</v>
      </c>
      <c r="G16" s="2"/>
      <c r="H16" s="21">
        <v>5</v>
      </c>
      <c r="I16" s="21">
        <v>6.3</v>
      </c>
      <c r="J16" s="31">
        <f>(H16*0.25)+(I16*0.75)</f>
        <v>5.9749999999999996</v>
      </c>
      <c r="K16" s="2"/>
      <c r="L16" s="21"/>
      <c r="M16" s="21"/>
      <c r="N16" s="31">
        <f>(L16*0.25)+(M16*0.75)</f>
        <v>0</v>
      </c>
      <c r="O16" s="2"/>
      <c r="P16" s="31">
        <f>F16</f>
        <v>6.7249999999999996</v>
      </c>
      <c r="Q16" s="31">
        <f>J16</f>
        <v>5.9749999999999996</v>
      </c>
      <c r="R16" s="31"/>
      <c r="S16" s="31">
        <f>AVERAGE(P16:R16)</f>
        <v>6.35</v>
      </c>
      <c r="T16">
        <v>5</v>
      </c>
    </row>
    <row r="17" spans="1:20">
      <c r="A17" s="101">
        <v>63</v>
      </c>
      <c r="B17" s="111" t="s">
        <v>65</v>
      </c>
      <c r="C17" s="1"/>
      <c r="D17" s="1"/>
      <c r="E17" s="24"/>
      <c r="F17" s="25"/>
      <c r="G17" s="2"/>
      <c r="H17" s="1"/>
      <c r="I17" s="24"/>
      <c r="J17" s="25"/>
      <c r="K17" s="2"/>
      <c r="L17" s="1"/>
      <c r="M17" s="24"/>
      <c r="N17" s="25"/>
      <c r="O17" s="2"/>
      <c r="P17" s="25"/>
      <c r="Q17" s="25"/>
      <c r="R17" s="25"/>
      <c r="S17" s="25"/>
      <c r="T17" s="1"/>
    </row>
    <row r="18" spans="1:20">
      <c r="A18" s="102">
        <v>73</v>
      </c>
      <c r="B18" s="112" t="s">
        <v>103</v>
      </c>
      <c r="C18" s="102" t="s">
        <v>142</v>
      </c>
      <c r="D18" s="21">
        <v>5.9</v>
      </c>
      <c r="E18" s="21">
        <v>6</v>
      </c>
      <c r="F18" s="31">
        <f>(D18*0.25)+(E18*0.75)</f>
        <v>5.9749999999999996</v>
      </c>
      <c r="G18" s="2"/>
      <c r="H18" s="21">
        <v>6.6</v>
      </c>
      <c r="I18" s="21">
        <v>6.7</v>
      </c>
      <c r="J18" s="31">
        <f>(H18*0.25)+(I18*0.75)</f>
        <v>6.6750000000000007</v>
      </c>
      <c r="K18" s="2"/>
      <c r="L18" s="21"/>
      <c r="M18" s="21"/>
      <c r="N18" s="31">
        <f>(L18*0.25)+(M18*0.75)</f>
        <v>0</v>
      </c>
      <c r="O18" s="2"/>
      <c r="P18" s="31">
        <f>F18</f>
        <v>5.9749999999999996</v>
      </c>
      <c r="Q18" s="31">
        <f>J18</f>
        <v>6.6750000000000007</v>
      </c>
      <c r="R18" s="31"/>
      <c r="S18" s="31">
        <f>AVERAGE(P18:R18)</f>
        <v>6.3250000000000002</v>
      </c>
      <c r="T18">
        <v>6</v>
      </c>
    </row>
    <row r="19" spans="1:20">
      <c r="A19" s="103">
        <v>85</v>
      </c>
      <c r="B19" s="113" t="s">
        <v>168</v>
      </c>
      <c r="C19" s="1"/>
      <c r="D19" s="1"/>
      <c r="E19" s="24"/>
      <c r="F19" s="25"/>
      <c r="G19" s="2"/>
      <c r="H19" s="1"/>
      <c r="I19" s="24"/>
      <c r="J19" s="25"/>
      <c r="K19" s="2"/>
      <c r="L19" s="1"/>
      <c r="M19" s="24"/>
      <c r="N19" s="25"/>
      <c r="O19" s="2"/>
      <c r="P19" s="25"/>
      <c r="Q19" s="25"/>
      <c r="R19" s="25"/>
      <c r="S19" s="25"/>
      <c r="T19" s="1"/>
    </row>
    <row r="20" spans="1:20">
      <c r="A20" s="104">
        <v>88</v>
      </c>
      <c r="B20" s="114" t="s">
        <v>112</v>
      </c>
      <c r="C20" s="104" t="s">
        <v>143</v>
      </c>
      <c r="D20" s="21">
        <v>5.8</v>
      </c>
      <c r="E20" s="21">
        <v>6</v>
      </c>
      <c r="F20" s="31">
        <f>(D20*0.25)+(E20*0.75)</f>
        <v>5.95</v>
      </c>
      <c r="G20" s="2"/>
      <c r="H20" s="21">
        <v>5.4</v>
      </c>
      <c r="I20" s="21">
        <v>6.5</v>
      </c>
      <c r="J20" s="31">
        <f>(H20*0.25)+(I20*0.75)</f>
        <v>6.2249999999999996</v>
      </c>
      <c r="K20" s="2"/>
      <c r="L20" s="21"/>
      <c r="M20" s="21"/>
      <c r="N20" s="31">
        <f>(L20*0.25)+(M20*0.75)</f>
        <v>0</v>
      </c>
      <c r="O20" s="2"/>
      <c r="P20" s="31">
        <f>F20</f>
        <v>5.95</v>
      </c>
      <c r="Q20" s="31">
        <f>J20</f>
        <v>6.2249999999999996</v>
      </c>
      <c r="R20" s="31"/>
      <c r="S20" s="31">
        <f>AVERAGE(P20:R20)</f>
        <v>6.0875000000000004</v>
      </c>
      <c r="T20">
        <v>7</v>
      </c>
    </row>
    <row r="21" spans="1:20">
      <c r="A21" s="103">
        <v>10</v>
      </c>
      <c r="B21" s="113" t="s">
        <v>121</v>
      </c>
      <c r="C21" s="1"/>
      <c r="D21" s="1"/>
      <c r="E21" s="24"/>
      <c r="F21" s="25"/>
      <c r="G21" s="2"/>
      <c r="H21" s="1"/>
      <c r="I21" s="24"/>
      <c r="J21" s="25"/>
      <c r="K21" s="2"/>
      <c r="L21" s="1"/>
      <c r="M21" s="24"/>
      <c r="N21" s="25"/>
      <c r="O21" s="2"/>
      <c r="P21" s="25"/>
      <c r="Q21" s="25"/>
      <c r="R21" s="25"/>
      <c r="S21" s="25"/>
      <c r="T21" s="1"/>
    </row>
    <row r="22" spans="1:20">
      <c r="A22" s="104">
        <v>14</v>
      </c>
      <c r="B22" s="114" t="s">
        <v>77</v>
      </c>
      <c r="C22" s="104" t="s">
        <v>140</v>
      </c>
      <c r="D22" s="21">
        <v>5.4</v>
      </c>
      <c r="E22" s="21">
        <v>5.6</v>
      </c>
      <c r="F22" s="31">
        <f>(D22*0.25)+(E22*0.75)</f>
        <v>5.5499999999999989</v>
      </c>
      <c r="G22" s="2"/>
      <c r="H22" s="21">
        <v>6.1</v>
      </c>
      <c r="I22" s="21">
        <v>6.8</v>
      </c>
      <c r="J22" s="31">
        <f>(H22*0.25)+(I22*0.75)</f>
        <v>6.625</v>
      </c>
      <c r="K22" s="2"/>
      <c r="L22" s="21"/>
      <c r="M22" s="21"/>
      <c r="N22" s="31">
        <f>(L22*0.25)+(M22*0.75)</f>
        <v>0</v>
      </c>
      <c r="O22" s="2"/>
      <c r="P22" s="31">
        <f>F22</f>
        <v>5.5499999999999989</v>
      </c>
      <c r="Q22" s="31">
        <f>J22</f>
        <v>6.625</v>
      </c>
      <c r="R22" s="31"/>
      <c r="S22" s="31">
        <f>AVERAGE(P22:R22)</f>
        <v>6.0874999999999995</v>
      </c>
      <c r="T22">
        <v>7</v>
      </c>
    </row>
    <row r="23" spans="1:20">
      <c r="A23" s="103">
        <v>89</v>
      </c>
      <c r="B23" s="113" t="s">
        <v>215</v>
      </c>
      <c r="C23" s="1"/>
      <c r="D23" s="1"/>
      <c r="E23" s="24"/>
      <c r="F23" s="25"/>
      <c r="G23" s="2"/>
      <c r="H23" s="1"/>
      <c r="I23" s="24"/>
      <c r="J23" s="25"/>
      <c r="K23" s="2"/>
      <c r="L23" s="1"/>
      <c r="M23" s="24"/>
      <c r="N23" s="25"/>
      <c r="O23" s="2"/>
      <c r="P23" s="25"/>
      <c r="Q23" s="25"/>
      <c r="R23" s="25"/>
      <c r="S23" s="25"/>
      <c r="T23" s="1"/>
    </row>
    <row r="24" spans="1:20">
      <c r="A24" s="104">
        <v>92</v>
      </c>
      <c r="B24" s="114" t="s">
        <v>189</v>
      </c>
      <c r="C24" s="104" t="s">
        <v>195</v>
      </c>
      <c r="D24" s="21">
        <v>5.7</v>
      </c>
      <c r="E24" s="21">
        <v>6.2</v>
      </c>
      <c r="F24" s="31">
        <f>(D24*0.25)+(E24*0.75)</f>
        <v>6.0750000000000002</v>
      </c>
      <c r="G24" s="2"/>
      <c r="H24" s="21">
        <v>6.6</v>
      </c>
      <c r="I24" s="21">
        <v>5.9</v>
      </c>
      <c r="J24" s="31">
        <f>(H24*0.25)+(I24*0.75)</f>
        <v>6.0750000000000011</v>
      </c>
      <c r="K24" s="2"/>
      <c r="L24" s="21"/>
      <c r="M24" s="21"/>
      <c r="N24" s="31">
        <f>(L24*0.25)+(M24*0.75)</f>
        <v>0</v>
      </c>
      <c r="O24" s="2"/>
      <c r="P24" s="31">
        <f>F24</f>
        <v>6.0750000000000002</v>
      </c>
      <c r="Q24" s="31">
        <f>J24</f>
        <v>6.0750000000000011</v>
      </c>
      <c r="R24" s="31"/>
      <c r="S24" s="31">
        <f>AVERAGE(P24:R24)</f>
        <v>6.0750000000000011</v>
      </c>
      <c r="T24">
        <v>9</v>
      </c>
    </row>
    <row r="25" spans="1:20">
      <c r="A25" s="103">
        <v>18</v>
      </c>
      <c r="B25" s="113" t="s">
        <v>120</v>
      </c>
      <c r="C25" s="1"/>
      <c r="D25" s="1"/>
      <c r="E25" s="24"/>
      <c r="F25" s="25"/>
      <c r="G25" s="2"/>
      <c r="H25" s="1"/>
      <c r="I25" s="24"/>
      <c r="J25" s="25"/>
      <c r="K25" s="2"/>
      <c r="L25" s="1"/>
      <c r="M25" s="24"/>
      <c r="N25" s="25"/>
      <c r="O25" s="2"/>
      <c r="P25" s="25"/>
      <c r="Q25" s="25"/>
      <c r="R25" s="25"/>
      <c r="S25" s="25"/>
      <c r="T25" s="1"/>
    </row>
    <row r="26" spans="1:20">
      <c r="A26" s="104">
        <v>15</v>
      </c>
      <c r="B26" s="114" t="s">
        <v>74</v>
      </c>
      <c r="C26" s="104" t="s">
        <v>140</v>
      </c>
      <c r="D26" s="21">
        <v>5</v>
      </c>
      <c r="E26" s="21">
        <v>6</v>
      </c>
      <c r="F26" s="31">
        <f>(D26*0.25)+(E26*0.75)</f>
        <v>5.75</v>
      </c>
      <c r="G26" s="2"/>
      <c r="H26" s="21">
        <v>5.6</v>
      </c>
      <c r="I26" s="21">
        <v>6.6</v>
      </c>
      <c r="J26" s="31">
        <f>(H26*0.25)+(I26*0.75)</f>
        <v>6.35</v>
      </c>
      <c r="K26" s="2"/>
      <c r="L26" s="21"/>
      <c r="M26" s="21"/>
      <c r="N26" s="31">
        <f>(L26*0.25)+(M26*0.75)</f>
        <v>0</v>
      </c>
      <c r="O26" s="2"/>
      <c r="P26" s="31">
        <f>F26</f>
        <v>5.75</v>
      </c>
      <c r="Q26" s="31">
        <f>J26</f>
        <v>6.35</v>
      </c>
      <c r="R26" s="31"/>
      <c r="S26" s="31">
        <f>AVERAGE(P26:R26)</f>
        <v>6.05</v>
      </c>
      <c r="T26">
        <v>10</v>
      </c>
    </row>
    <row r="27" spans="1:20">
      <c r="A27" s="101">
        <v>44</v>
      </c>
      <c r="B27" s="111" t="s">
        <v>93</v>
      </c>
      <c r="C27" s="1"/>
      <c r="D27" s="1"/>
      <c r="E27" s="24"/>
      <c r="F27" s="25"/>
      <c r="G27" s="2"/>
      <c r="H27" s="1"/>
      <c r="I27" s="24"/>
      <c r="J27" s="25"/>
      <c r="K27" s="2"/>
      <c r="L27" s="1"/>
      <c r="M27" s="24"/>
      <c r="N27" s="25"/>
      <c r="O27" s="2"/>
      <c r="P27" s="25"/>
      <c r="Q27" s="25"/>
      <c r="R27" s="25"/>
      <c r="S27" s="25"/>
      <c r="T27" s="1"/>
    </row>
    <row r="28" spans="1:20">
      <c r="A28" s="102">
        <v>50</v>
      </c>
      <c r="B28" s="112" t="s">
        <v>222</v>
      </c>
      <c r="C28" s="102" t="s">
        <v>99</v>
      </c>
      <c r="D28" s="21">
        <v>5.0999999999999996</v>
      </c>
      <c r="E28" s="21">
        <v>5.7</v>
      </c>
      <c r="F28" s="31">
        <f>(D28*0.25)+(E28*0.75)</f>
        <v>5.5500000000000007</v>
      </c>
      <c r="G28" s="2"/>
      <c r="H28" s="21">
        <v>6</v>
      </c>
      <c r="I28" s="21">
        <v>6.6</v>
      </c>
      <c r="J28" s="31">
        <f>(H28*0.25)+(I28*0.75)</f>
        <v>6.4499999999999993</v>
      </c>
      <c r="K28" s="2"/>
      <c r="L28" s="21"/>
      <c r="M28" s="21"/>
      <c r="N28" s="31">
        <f>(L28*0.25)+(M28*0.75)</f>
        <v>0</v>
      </c>
      <c r="O28" s="2"/>
      <c r="P28" s="31">
        <f>F28</f>
        <v>5.5500000000000007</v>
      </c>
      <c r="Q28" s="31">
        <f>J28</f>
        <v>6.4499999999999993</v>
      </c>
      <c r="R28" s="31"/>
      <c r="S28" s="31">
        <f>AVERAGE(P28:R28)</f>
        <v>6</v>
      </c>
      <c r="T28">
        <v>11</v>
      </c>
    </row>
    <row r="29" spans="1:20">
      <c r="A29" s="101">
        <v>61</v>
      </c>
      <c r="B29" s="111" t="s">
        <v>229</v>
      </c>
      <c r="C29" s="1"/>
      <c r="D29" s="1"/>
      <c r="E29" s="24"/>
      <c r="F29" s="25"/>
      <c r="G29" s="2"/>
      <c r="H29" s="1"/>
      <c r="I29" s="24"/>
      <c r="J29" s="25"/>
      <c r="K29" s="2"/>
      <c r="L29" s="1"/>
      <c r="M29" s="24"/>
      <c r="N29" s="25"/>
      <c r="O29" s="2"/>
      <c r="P29" s="25"/>
      <c r="Q29" s="25"/>
      <c r="R29" s="25"/>
      <c r="S29" s="25"/>
      <c r="T29" s="1"/>
    </row>
    <row r="30" spans="1:20">
      <c r="A30" s="102">
        <v>99</v>
      </c>
      <c r="B30" s="112" t="s">
        <v>242</v>
      </c>
      <c r="C30" s="102" t="s">
        <v>142</v>
      </c>
      <c r="D30" s="21">
        <v>4.4000000000000004</v>
      </c>
      <c r="E30" s="21">
        <v>5</v>
      </c>
      <c r="F30" s="31">
        <f>(D30*0.25)+(E30*0.75)</f>
        <v>4.8499999999999996</v>
      </c>
      <c r="G30" s="2"/>
      <c r="H30" s="21">
        <v>6.5</v>
      </c>
      <c r="I30" s="21">
        <v>7.3</v>
      </c>
      <c r="J30" s="31">
        <f>(H30*0.25)+(I30*0.75)</f>
        <v>7.1</v>
      </c>
      <c r="K30" s="2"/>
      <c r="L30" s="21"/>
      <c r="M30" s="21"/>
      <c r="N30" s="31">
        <f>(L30*0.25)+(M30*0.75)</f>
        <v>0</v>
      </c>
      <c r="O30" s="2"/>
      <c r="P30" s="31">
        <f>F30</f>
        <v>4.8499999999999996</v>
      </c>
      <c r="Q30" s="31">
        <f>J30</f>
        <v>7.1</v>
      </c>
      <c r="R30" s="31"/>
      <c r="S30" s="31">
        <f>AVERAGE(P30:R30)</f>
        <v>5.9749999999999996</v>
      </c>
      <c r="T30">
        <v>12</v>
      </c>
    </row>
    <row r="31" spans="1:20">
      <c r="A31" s="101">
        <v>42</v>
      </c>
      <c r="B31" s="111" t="s">
        <v>92</v>
      </c>
      <c r="C31" s="1"/>
      <c r="D31" s="1"/>
      <c r="E31" s="24"/>
      <c r="F31" s="25"/>
      <c r="G31" s="2"/>
      <c r="H31" s="1"/>
      <c r="I31" s="24"/>
      <c r="J31" s="25"/>
      <c r="K31" s="2"/>
      <c r="L31" s="1"/>
      <c r="M31" s="24"/>
      <c r="N31" s="25"/>
      <c r="O31" s="2"/>
      <c r="P31" s="25"/>
      <c r="Q31" s="25"/>
      <c r="R31" s="25"/>
      <c r="S31" s="25"/>
      <c r="T31" s="1"/>
    </row>
    <row r="32" spans="1:20">
      <c r="A32" s="102">
        <v>102</v>
      </c>
      <c r="B32" s="112" t="s">
        <v>100</v>
      </c>
      <c r="C32" s="102" t="s">
        <v>99</v>
      </c>
      <c r="D32" s="21">
        <v>5.4</v>
      </c>
      <c r="E32" s="21">
        <v>5.2</v>
      </c>
      <c r="F32" s="31">
        <f>(D32*0.25)+(E32*0.75)</f>
        <v>5.25</v>
      </c>
      <c r="G32" s="2"/>
      <c r="H32" s="21">
        <v>5.2</v>
      </c>
      <c r="I32" s="21">
        <v>7</v>
      </c>
      <c r="J32" s="31">
        <f>(H32*0.25)+(I32*0.75)</f>
        <v>6.55</v>
      </c>
      <c r="K32" s="2"/>
      <c r="L32" s="21"/>
      <c r="M32" s="21"/>
      <c r="N32" s="31">
        <f>(L32*0.25)+(M32*0.75)</f>
        <v>0</v>
      </c>
      <c r="O32" s="2"/>
      <c r="P32" s="31">
        <f>F32</f>
        <v>5.25</v>
      </c>
      <c r="Q32" s="31">
        <f>J32</f>
        <v>6.55</v>
      </c>
      <c r="R32" s="31"/>
      <c r="S32" s="31">
        <f>AVERAGE(P32:R32)</f>
        <v>5.9</v>
      </c>
      <c r="T32">
        <v>13</v>
      </c>
    </row>
    <row r="33" spans="1:20">
      <c r="A33" s="101">
        <v>69</v>
      </c>
      <c r="B33" s="111" t="s">
        <v>63</v>
      </c>
      <c r="C33" s="1"/>
      <c r="D33" s="1"/>
      <c r="E33" s="24"/>
      <c r="F33" s="25"/>
      <c r="G33" s="2"/>
      <c r="H33" s="1"/>
      <c r="I33" s="24"/>
      <c r="J33" s="25"/>
      <c r="K33" s="2"/>
      <c r="L33" s="1"/>
      <c r="M33" s="24"/>
      <c r="N33" s="25"/>
      <c r="O33" s="2"/>
      <c r="P33" s="25"/>
      <c r="Q33" s="25"/>
      <c r="R33" s="25"/>
      <c r="S33" s="25"/>
      <c r="T33" s="1"/>
    </row>
    <row r="34" spans="1:20">
      <c r="A34" s="102">
        <v>68</v>
      </c>
      <c r="B34" s="112" t="s">
        <v>47</v>
      </c>
      <c r="C34" s="102" t="s">
        <v>142</v>
      </c>
      <c r="D34" s="21">
        <v>5.9</v>
      </c>
      <c r="E34" s="21">
        <v>6.2</v>
      </c>
      <c r="F34" s="31">
        <f>(D34*0.25)+(E34*0.75)</f>
        <v>6.125</v>
      </c>
      <c r="G34" s="2"/>
      <c r="H34" s="21">
        <v>4.2</v>
      </c>
      <c r="I34" s="21">
        <v>6</v>
      </c>
      <c r="J34" s="31">
        <f>(H34*0.25)+(I34*0.75)</f>
        <v>5.55</v>
      </c>
      <c r="K34" s="2"/>
      <c r="L34" s="21"/>
      <c r="M34" s="21"/>
      <c r="N34" s="31">
        <f>(L34*0.25)+(M34*0.75)</f>
        <v>0</v>
      </c>
      <c r="O34" s="2"/>
      <c r="P34" s="31">
        <f>F34</f>
        <v>6.125</v>
      </c>
      <c r="Q34" s="31">
        <f>J34</f>
        <v>5.55</v>
      </c>
      <c r="R34" s="31"/>
      <c r="S34" s="31">
        <f>AVERAGE(P34:R34)</f>
        <v>5.8375000000000004</v>
      </c>
      <c r="T34">
        <v>14</v>
      </c>
    </row>
    <row r="35" spans="1:20" ht="13">
      <c r="A35" s="46">
        <v>56</v>
      </c>
      <c r="B35" s="52" t="s">
        <v>154</v>
      </c>
      <c r="C35" s="1"/>
      <c r="D35" s="1"/>
      <c r="E35" s="24"/>
      <c r="F35" s="25"/>
      <c r="G35" s="2"/>
      <c r="H35" s="1"/>
      <c r="I35" s="24"/>
      <c r="J35" s="25"/>
      <c r="K35" s="2"/>
      <c r="L35" s="1"/>
      <c r="M35" s="24"/>
      <c r="N35" s="25"/>
      <c r="O35" s="2"/>
      <c r="P35" s="25"/>
      <c r="Q35" s="25"/>
      <c r="R35" s="25"/>
      <c r="S35" s="25"/>
      <c r="T35" s="1"/>
    </row>
    <row r="36" spans="1:20" ht="13">
      <c r="A36" s="47">
        <v>57</v>
      </c>
      <c r="B36" s="53" t="s">
        <v>308</v>
      </c>
      <c r="C36" s="56" t="s">
        <v>156</v>
      </c>
      <c r="D36" s="21">
        <v>5.0999999999999996</v>
      </c>
      <c r="E36" s="21">
        <v>5.8</v>
      </c>
      <c r="F36" s="31">
        <f>(D36*0.25)+(E36*0.75)</f>
        <v>5.625</v>
      </c>
      <c r="G36" s="2"/>
      <c r="H36" s="21">
        <v>4.8</v>
      </c>
      <c r="I36" s="21">
        <v>5.7</v>
      </c>
      <c r="J36" s="31">
        <f>(H36*0.25)+(I36*0.75)</f>
        <v>5.4750000000000005</v>
      </c>
      <c r="K36" s="2"/>
      <c r="L36" s="21"/>
      <c r="M36" s="21"/>
      <c r="N36" s="31">
        <f>(L36*0.25)+(M36*0.75)</f>
        <v>0</v>
      </c>
      <c r="O36" s="2"/>
      <c r="P36" s="31">
        <f>F36</f>
        <v>5.625</v>
      </c>
      <c r="Q36" s="31">
        <f>J36</f>
        <v>5.4750000000000005</v>
      </c>
      <c r="R36" s="31"/>
      <c r="S36" s="31">
        <f>AVERAGE(P36:R36)</f>
        <v>5.5500000000000007</v>
      </c>
      <c r="T36">
        <v>15</v>
      </c>
    </row>
    <row r="37" spans="1:20">
      <c r="A37" s="101">
        <v>35</v>
      </c>
      <c r="B37" s="111" t="s">
        <v>147</v>
      </c>
      <c r="C37" s="1"/>
      <c r="D37" s="1"/>
      <c r="E37" s="24"/>
      <c r="F37" s="25"/>
      <c r="G37" s="2"/>
      <c r="H37" s="1"/>
      <c r="I37" s="24"/>
      <c r="J37" s="25"/>
      <c r="K37" s="2"/>
      <c r="L37" s="1"/>
      <c r="M37" s="24"/>
      <c r="N37" s="25"/>
      <c r="O37" s="2"/>
      <c r="P37" s="25"/>
      <c r="Q37" s="25"/>
      <c r="R37" s="25"/>
      <c r="S37" s="25"/>
      <c r="T37" s="1"/>
    </row>
    <row r="38" spans="1:20">
      <c r="A38" s="102">
        <v>36</v>
      </c>
      <c r="B38" s="112" t="s">
        <v>137</v>
      </c>
      <c r="C38" s="102" t="s">
        <v>141</v>
      </c>
      <c r="D38" s="21">
        <v>4.3</v>
      </c>
      <c r="E38" s="21">
        <v>5.2</v>
      </c>
      <c r="F38" s="31">
        <f>(D38*0.25)+(E38*0.75)</f>
        <v>4.9750000000000005</v>
      </c>
      <c r="G38" s="2"/>
      <c r="H38" s="21">
        <v>4.2</v>
      </c>
      <c r="I38" s="21">
        <v>5.3</v>
      </c>
      <c r="J38" s="31">
        <f>(H38*0.25)+(I38*0.75)</f>
        <v>5.0249999999999995</v>
      </c>
      <c r="K38" s="2"/>
      <c r="L38" s="21"/>
      <c r="M38" s="21"/>
      <c r="N38" s="31">
        <f>(L38*0.25)+(M38*0.75)</f>
        <v>0</v>
      </c>
      <c r="O38" s="2"/>
      <c r="P38" s="31">
        <f>F38</f>
        <v>4.9750000000000005</v>
      </c>
      <c r="Q38" s="31">
        <f>J38</f>
        <v>5.0249999999999995</v>
      </c>
      <c r="R38" s="31"/>
      <c r="S38" s="31">
        <f>AVERAGE(P38:R38)</f>
        <v>5</v>
      </c>
      <c r="T38">
        <v>16</v>
      </c>
    </row>
    <row r="39" spans="1:20">
      <c r="A39" s="101">
        <v>103</v>
      </c>
      <c r="B39" s="194" t="s">
        <v>309</v>
      </c>
      <c r="C39" s="1"/>
      <c r="D39" s="1"/>
      <c r="E39" s="24"/>
      <c r="F39" s="25"/>
      <c r="G39" s="2"/>
      <c r="H39" s="1"/>
      <c r="I39" s="24"/>
      <c r="J39" s="25"/>
      <c r="K39" s="2"/>
      <c r="L39" s="1"/>
      <c r="M39" s="24"/>
      <c r="N39" s="25"/>
      <c r="O39" s="2"/>
      <c r="P39" s="25"/>
      <c r="Q39" s="25"/>
      <c r="R39" s="25"/>
      <c r="S39" s="25"/>
      <c r="T39" s="1"/>
    </row>
    <row r="40" spans="1:20" ht="13">
      <c r="A40" s="56">
        <v>40</v>
      </c>
      <c r="B40" s="195" t="s">
        <v>148</v>
      </c>
      <c r="C40" s="196" t="s">
        <v>149</v>
      </c>
      <c r="D40" s="21">
        <v>4.9000000000000004</v>
      </c>
      <c r="E40" s="21">
        <v>5</v>
      </c>
      <c r="F40" s="31">
        <f>(D40*0.25)+(E40*0.75)</f>
        <v>4.9749999999999996</v>
      </c>
      <c r="G40" s="2"/>
      <c r="H40" s="21">
        <v>6.2</v>
      </c>
      <c r="I40" s="21">
        <v>4.0999999999999996</v>
      </c>
      <c r="J40" s="31">
        <f>(H40*0.25)+(I40*0.75)</f>
        <v>4.625</v>
      </c>
      <c r="K40" s="2"/>
      <c r="L40" s="21"/>
      <c r="M40" s="21"/>
      <c r="N40" s="31">
        <f>(L40*0.25)+(M40*0.75)</f>
        <v>0</v>
      </c>
      <c r="O40" s="2"/>
      <c r="P40" s="31">
        <f>F40</f>
        <v>4.9749999999999996</v>
      </c>
      <c r="Q40" s="31">
        <f>J40</f>
        <v>4.625</v>
      </c>
      <c r="R40" s="31"/>
      <c r="S40" s="31">
        <f>AVERAGE(P40:R40)</f>
        <v>4.8</v>
      </c>
      <c r="T40">
        <v>17</v>
      </c>
    </row>
  </sheetData>
  <mergeCells count="1">
    <mergeCell ref="P4:R4"/>
  </mergeCells>
  <pageMargins left="0.75" right="0.75" top="1" bottom="1" header="0.5" footer="0.5"/>
  <pageSetup paperSize="9" scale="87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7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4.83203125" customWidth="1"/>
    <col min="4" max="6" width="5.6640625" customWidth="1"/>
    <col min="7" max="7" width="6.6640625" customWidth="1"/>
    <col min="8" max="8" width="3.1640625" customWidth="1"/>
    <col min="9" max="11" width="5.6640625" customWidth="1"/>
    <col min="12" max="12" width="6.6640625" customWidth="1"/>
    <col min="13" max="13" width="3.1640625" customWidth="1"/>
    <col min="14" max="16" width="5.6640625" customWidth="1"/>
    <col min="17" max="17" width="6.6640625" customWidth="1"/>
    <col min="18" max="18" width="3.1640625" customWidth="1"/>
    <col min="19" max="22" width="10.6640625" customWidth="1"/>
    <col min="23" max="23" width="11.5" customWidth="1"/>
  </cols>
  <sheetData>
    <row r="1" spans="1:23">
      <c r="A1" t="s">
        <v>43</v>
      </c>
      <c r="D1" t="s">
        <v>0</v>
      </c>
      <c r="F1" s="219"/>
      <c r="G1" s="219"/>
      <c r="I1" s="4" t="s">
        <v>1</v>
      </c>
      <c r="J1" s="4"/>
      <c r="K1" s="222"/>
      <c r="L1" s="222"/>
      <c r="M1" s="115"/>
      <c r="N1" s="4" t="s">
        <v>2</v>
      </c>
      <c r="O1" s="4"/>
      <c r="P1" s="222"/>
      <c r="Q1" s="222"/>
      <c r="S1" s="5"/>
      <c r="T1" s="5"/>
      <c r="U1" s="5"/>
      <c r="W1" s="5">
        <f ca="1">NOW()</f>
        <v>41974.813944907408</v>
      </c>
    </row>
    <row r="2" spans="1:23">
      <c r="A2" s="9" t="s">
        <v>44</v>
      </c>
      <c r="I2" s="4"/>
      <c r="J2" s="4"/>
      <c r="K2" s="4"/>
      <c r="L2" s="4"/>
      <c r="M2" s="115"/>
      <c r="N2" s="4"/>
      <c r="O2" s="4"/>
      <c r="P2" s="4"/>
      <c r="Q2" s="4"/>
      <c r="S2" s="10"/>
      <c r="T2" s="10"/>
      <c r="U2" s="10"/>
      <c r="W2" s="10">
        <f ca="1">NOW()</f>
        <v>41974.813944907408</v>
      </c>
    </row>
    <row r="3" spans="1:23">
      <c r="A3" t="s">
        <v>251</v>
      </c>
      <c r="D3" s="217" t="s">
        <v>4</v>
      </c>
      <c r="E3" s="217"/>
      <c r="F3" s="217"/>
      <c r="G3" s="57"/>
      <c r="I3" s="223" t="s">
        <v>4</v>
      </c>
      <c r="J3" s="223"/>
      <c r="K3" s="223"/>
      <c r="L3" s="116"/>
      <c r="M3" s="115"/>
      <c r="N3" s="223" t="s">
        <v>4</v>
      </c>
      <c r="O3" s="223"/>
      <c r="P3" s="223"/>
      <c r="Q3" s="4"/>
      <c r="S3" s="217" t="s">
        <v>246</v>
      </c>
      <c r="T3" s="219"/>
      <c r="U3" s="219"/>
      <c r="V3" s="219"/>
    </row>
    <row r="4" spans="1:23">
      <c r="F4" s="57" t="s">
        <v>247</v>
      </c>
      <c r="G4" s="57" t="s">
        <v>9</v>
      </c>
      <c r="K4" s="57" t="s">
        <v>247</v>
      </c>
      <c r="L4" s="57" t="s">
        <v>9</v>
      </c>
      <c r="M4" s="116"/>
      <c r="P4" s="57" t="s">
        <v>247</v>
      </c>
      <c r="Q4" s="57" t="s">
        <v>9</v>
      </c>
      <c r="R4" s="57"/>
      <c r="S4" s="57"/>
      <c r="T4" s="57"/>
      <c r="U4" s="57"/>
      <c r="V4" s="57"/>
    </row>
    <row r="5" spans="1:23" s="57" customFormat="1">
      <c r="A5" s="57" t="s">
        <v>13</v>
      </c>
      <c r="B5" s="57" t="s">
        <v>14</v>
      </c>
      <c r="C5" s="57" t="s">
        <v>16</v>
      </c>
      <c r="D5" s="57" t="s">
        <v>248</v>
      </c>
      <c r="E5" s="57" t="s">
        <v>30</v>
      </c>
      <c r="F5" s="57" t="s">
        <v>249</v>
      </c>
      <c r="G5" s="57" t="s">
        <v>32</v>
      </c>
      <c r="I5" s="57" t="s">
        <v>248</v>
      </c>
      <c r="J5" s="57" t="s">
        <v>30</v>
      </c>
      <c r="K5" s="57" t="s">
        <v>249</v>
      </c>
      <c r="L5" s="57" t="s">
        <v>32</v>
      </c>
      <c r="M5" s="116"/>
      <c r="N5" s="57" t="s">
        <v>248</v>
      </c>
      <c r="O5" s="57" t="s">
        <v>30</v>
      </c>
      <c r="P5" s="57" t="s">
        <v>249</v>
      </c>
      <c r="Q5" s="57" t="s">
        <v>32</v>
      </c>
      <c r="S5" s="57" t="s">
        <v>34</v>
      </c>
      <c r="T5" s="57" t="s">
        <v>35</v>
      </c>
      <c r="U5" s="57" t="s">
        <v>36</v>
      </c>
      <c r="V5" s="57" t="s">
        <v>250</v>
      </c>
      <c r="W5" s="57" t="s">
        <v>129</v>
      </c>
    </row>
    <row r="6" spans="1:23">
      <c r="M6" s="115"/>
      <c r="R6" s="4"/>
    </row>
    <row r="7" spans="1:23">
      <c r="B7" s="118" t="s">
        <v>169</v>
      </c>
      <c r="C7" s="121" t="s">
        <v>253</v>
      </c>
      <c r="D7" s="24"/>
      <c r="E7" s="24"/>
      <c r="F7" s="24"/>
      <c r="G7" s="25"/>
      <c r="I7" s="24"/>
      <c r="J7" s="24"/>
      <c r="K7" s="24"/>
      <c r="L7" s="25"/>
      <c r="M7" s="117"/>
      <c r="N7" s="24"/>
      <c r="O7" s="24"/>
      <c r="P7" s="24"/>
      <c r="Q7" s="25"/>
      <c r="R7" s="106"/>
      <c r="S7" s="25"/>
      <c r="T7" s="25"/>
      <c r="U7" s="25"/>
      <c r="V7" s="25"/>
      <c r="W7" s="1"/>
    </row>
    <row r="8" spans="1:23">
      <c r="B8" s="119" t="s">
        <v>109</v>
      </c>
      <c r="C8" s="122" t="s">
        <v>253</v>
      </c>
      <c r="D8" s="1"/>
      <c r="E8" s="1"/>
      <c r="F8" s="1"/>
      <c r="G8" s="1"/>
      <c r="I8" s="1"/>
      <c r="J8" s="1"/>
      <c r="K8" s="1"/>
      <c r="L8" s="1"/>
      <c r="M8" s="115"/>
      <c r="N8" s="1"/>
      <c r="O8" s="1"/>
      <c r="P8" s="1"/>
      <c r="Q8" s="1"/>
      <c r="R8" s="4"/>
      <c r="S8" s="1"/>
      <c r="T8" s="1"/>
      <c r="U8" s="1"/>
      <c r="V8" s="1"/>
      <c r="W8" s="1"/>
    </row>
    <row r="9" spans="1:23">
      <c r="B9" s="119" t="s">
        <v>110</v>
      </c>
      <c r="C9" s="122" t="s">
        <v>253</v>
      </c>
      <c r="D9" s="1"/>
      <c r="E9" s="1"/>
      <c r="F9" s="1"/>
      <c r="G9" s="1"/>
      <c r="I9" s="1"/>
      <c r="J9" s="1"/>
      <c r="K9" s="1"/>
      <c r="L9" s="1"/>
      <c r="M9" s="115"/>
      <c r="N9" s="1"/>
      <c r="O9" s="1"/>
      <c r="P9" s="1"/>
      <c r="Q9" s="1"/>
      <c r="R9" s="4"/>
      <c r="S9" s="1"/>
      <c r="T9" s="1"/>
      <c r="U9" s="1"/>
      <c r="V9" s="1"/>
      <c r="W9" s="1"/>
    </row>
    <row r="10" spans="1:23">
      <c r="B10" s="119" t="s">
        <v>170</v>
      </c>
      <c r="C10" s="122" t="s">
        <v>253</v>
      </c>
      <c r="D10" s="1"/>
      <c r="E10" s="1"/>
      <c r="F10" s="1"/>
      <c r="G10" s="1"/>
      <c r="I10" s="1"/>
      <c r="J10" s="1"/>
      <c r="K10" s="1"/>
      <c r="L10" s="1"/>
      <c r="M10" s="115"/>
      <c r="N10" s="1"/>
      <c r="O10" s="1"/>
      <c r="P10" s="1"/>
      <c r="Q10" s="1"/>
      <c r="R10" s="4"/>
      <c r="S10" s="1"/>
      <c r="T10" s="1"/>
      <c r="U10" s="1"/>
      <c r="V10" s="1"/>
      <c r="W10" s="1"/>
    </row>
    <row r="11" spans="1:23">
      <c r="B11" s="119" t="s">
        <v>234</v>
      </c>
      <c r="C11" s="122" t="s">
        <v>253</v>
      </c>
      <c r="D11" s="1"/>
      <c r="E11" s="1"/>
      <c r="F11" s="1"/>
      <c r="G11" s="1"/>
      <c r="I11" s="1"/>
      <c r="J11" s="1"/>
      <c r="K11" s="1"/>
      <c r="L11" s="1"/>
      <c r="M11" s="115"/>
      <c r="N11" s="1"/>
      <c r="O11" s="1"/>
      <c r="P11" s="1"/>
      <c r="Q11" s="1"/>
      <c r="R11" s="4"/>
      <c r="S11" s="1"/>
      <c r="T11" s="1"/>
      <c r="U11" s="1"/>
      <c r="V11" s="1"/>
      <c r="W11" s="1"/>
    </row>
    <row r="12" spans="1:23">
      <c r="B12" s="119" t="s">
        <v>112</v>
      </c>
      <c r="C12" s="122" t="s">
        <v>253</v>
      </c>
      <c r="D12" s="1"/>
      <c r="E12" s="1"/>
      <c r="F12" s="1"/>
      <c r="G12" s="1"/>
      <c r="I12" s="1"/>
      <c r="J12" s="1"/>
      <c r="K12" s="1"/>
      <c r="L12" s="1"/>
      <c r="M12" s="115"/>
      <c r="N12" s="1"/>
      <c r="O12" s="1"/>
      <c r="P12" s="1"/>
      <c r="Q12" s="1"/>
      <c r="R12" s="4"/>
      <c r="S12" s="1"/>
      <c r="T12" s="1"/>
      <c r="U12" s="1"/>
      <c r="V12" s="1"/>
      <c r="W12" s="1"/>
    </row>
    <row r="13" spans="1:23">
      <c r="A13" s="30"/>
      <c r="B13" s="119" t="s">
        <v>207</v>
      </c>
      <c r="C13" s="122" t="s">
        <v>253</v>
      </c>
      <c r="D13" s="1"/>
      <c r="E13" s="1"/>
      <c r="F13" s="1"/>
      <c r="G13" s="1"/>
      <c r="I13" s="1"/>
      <c r="J13" s="1"/>
      <c r="K13" s="1"/>
      <c r="L13" s="1"/>
      <c r="M13" s="115"/>
      <c r="N13" s="1"/>
      <c r="O13" s="1"/>
      <c r="P13" s="1"/>
      <c r="Q13" s="1"/>
      <c r="R13" s="4"/>
      <c r="S13" s="1"/>
      <c r="T13" s="1"/>
      <c r="U13" s="1"/>
      <c r="V13" s="1"/>
      <c r="W13" s="1"/>
    </row>
    <row r="14" spans="1:23">
      <c r="B14" s="119" t="s">
        <v>113</v>
      </c>
      <c r="C14" s="122" t="s">
        <v>253</v>
      </c>
      <c r="D14" s="1"/>
      <c r="E14" s="1"/>
      <c r="F14" s="1"/>
      <c r="G14" s="1"/>
      <c r="I14" s="1"/>
      <c r="J14" s="1"/>
      <c r="K14" s="1"/>
      <c r="L14" s="1"/>
      <c r="M14" s="115"/>
      <c r="N14" s="1"/>
      <c r="O14" s="1"/>
      <c r="P14" s="1"/>
      <c r="Q14" s="1"/>
      <c r="R14" s="4"/>
      <c r="S14" s="1"/>
      <c r="T14" s="1"/>
      <c r="U14" s="1"/>
      <c r="V14" s="1"/>
      <c r="W14" s="1"/>
    </row>
    <row r="15" spans="1:23">
      <c r="B15" s="119" t="s">
        <v>114</v>
      </c>
      <c r="C15" s="122" t="s">
        <v>253</v>
      </c>
      <c r="D15" s="1"/>
      <c r="E15" s="1"/>
      <c r="F15" s="1"/>
      <c r="G15" s="1"/>
      <c r="I15" s="1"/>
      <c r="J15" s="1"/>
      <c r="K15" s="1"/>
      <c r="L15" s="1"/>
      <c r="M15" s="115"/>
      <c r="N15" s="1"/>
      <c r="O15" s="1"/>
      <c r="P15" s="1"/>
      <c r="Q15" s="1"/>
      <c r="R15" s="4"/>
      <c r="S15" s="1"/>
      <c r="T15" s="1"/>
      <c r="U15" s="1"/>
      <c r="V15" s="1"/>
      <c r="W15" s="1"/>
    </row>
    <row r="16" spans="1:23">
      <c r="B16" s="119" t="s">
        <v>111</v>
      </c>
      <c r="C16" s="122" t="s">
        <v>253</v>
      </c>
      <c r="D16" s="1"/>
      <c r="E16" s="1"/>
      <c r="F16" s="1"/>
      <c r="G16" s="1"/>
      <c r="I16" s="1"/>
      <c r="J16" s="1"/>
      <c r="K16" s="1"/>
      <c r="L16" s="1"/>
      <c r="M16" s="115"/>
      <c r="N16" s="1"/>
      <c r="O16" s="1"/>
      <c r="P16" s="1"/>
      <c r="Q16" s="1"/>
      <c r="R16" s="4"/>
      <c r="S16" s="1"/>
      <c r="T16" s="1"/>
      <c r="U16" s="1"/>
      <c r="V16" s="1"/>
      <c r="W16" s="1"/>
    </row>
    <row r="17" spans="2:23">
      <c r="B17" s="119" t="s">
        <v>139</v>
      </c>
      <c r="C17" s="122" t="s">
        <v>253</v>
      </c>
      <c r="D17" s="1"/>
      <c r="E17" s="1"/>
      <c r="F17" s="1"/>
      <c r="G17" s="1"/>
      <c r="I17" s="1"/>
      <c r="J17" s="1"/>
      <c r="K17" s="1"/>
      <c r="L17" s="1"/>
      <c r="M17" s="115"/>
      <c r="N17" s="1"/>
      <c r="O17" s="1"/>
      <c r="P17" s="1"/>
      <c r="Q17" s="1"/>
      <c r="R17" s="4"/>
      <c r="S17" s="1"/>
      <c r="T17" s="1"/>
      <c r="U17" s="1"/>
      <c r="V17" s="1"/>
      <c r="W17" s="1"/>
    </row>
    <row r="18" spans="2:23">
      <c r="B18" s="119" t="s">
        <v>173</v>
      </c>
      <c r="C18" s="122" t="s">
        <v>253</v>
      </c>
      <c r="D18" s="1"/>
      <c r="E18" s="1"/>
      <c r="F18" s="1"/>
      <c r="G18" s="1"/>
      <c r="I18" s="1"/>
      <c r="J18" s="1"/>
      <c r="K18" s="1"/>
      <c r="L18" s="1"/>
      <c r="M18" s="115"/>
      <c r="N18" s="1"/>
      <c r="O18" s="1"/>
      <c r="P18" s="1"/>
      <c r="Q18" s="1"/>
      <c r="R18" s="4"/>
      <c r="S18" s="1"/>
      <c r="T18" s="1"/>
      <c r="U18" s="1"/>
      <c r="V18" s="1"/>
      <c r="W18" s="1"/>
    </row>
    <row r="19" spans="2:23">
      <c r="B19" s="120" t="s">
        <v>252</v>
      </c>
      <c r="C19" s="123" t="s">
        <v>253</v>
      </c>
      <c r="D19" s="21"/>
      <c r="E19" s="21"/>
      <c r="F19" s="21"/>
      <c r="G19" s="31">
        <f>(D19*0.25)+(E19*0.5)+(F19*0.25)</f>
        <v>0</v>
      </c>
      <c r="I19" s="21"/>
      <c r="J19" s="21"/>
      <c r="K19" s="21"/>
      <c r="L19" s="31">
        <f>(I19*0.25)+(J19*0.5)+(K19*0.25)</f>
        <v>0</v>
      </c>
      <c r="M19" s="115"/>
      <c r="N19" s="21"/>
      <c r="O19" s="21"/>
      <c r="P19" s="21"/>
      <c r="Q19" s="31">
        <f>(N19*0.25)+(O19*0.5)+(P19*0.25)</f>
        <v>0</v>
      </c>
      <c r="R19" s="31"/>
      <c r="S19" s="31">
        <f>G19</f>
        <v>0</v>
      </c>
      <c r="T19" s="31">
        <f>L19</f>
        <v>0</v>
      </c>
      <c r="U19" s="31">
        <f>Q19</f>
        <v>0</v>
      </c>
      <c r="V19" s="31">
        <v>0</v>
      </c>
      <c r="W19">
        <f>RANK(V19,V$19:V$76)</f>
        <v>1</v>
      </c>
    </row>
    <row r="20" spans="2:23">
      <c r="B20" s="118" t="s">
        <v>48</v>
      </c>
      <c r="C20" s="121" t="s">
        <v>255</v>
      </c>
      <c r="D20" s="1"/>
      <c r="E20" s="1"/>
      <c r="F20" s="1"/>
      <c r="G20" s="1"/>
      <c r="I20" s="1"/>
      <c r="J20" s="1"/>
      <c r="K20" s="1"/>
      <c r="L20" s="1"/>
      <c r="M20" s="115"/>
      <c r="N20" s="1"/>
      <c r="O20" s="1"/>
      <c r="P20" s="1"/>
      <c r="Q20" s="1"/>
      <c r="R20" s="4"/>
      <c r="S20" s="1"/>
      <c r="T20" s="1"/>
      <c r="U20" s="1"/>
      <c r="V20" s="1"/>
      <c r="W20" s="1"/>
    </row>
    <row r="21" spans="2:23">
      <c r="B21" s="119" t="s">
        <v>229</v>
      </c>
      <c r="C21" s="122" t="s">
        <v>255</v>
      </c>
      <c r="D21" s="1"/>
      <c r="E21" s="1"/>
      <c r="F21" s="1"/>
      <c r="G21" s="1"/>
      <c r="I21" s="1"/>
      <c r="J21" s="1"/>
      <c r="K21" s="1"/>
      <c r="L21" s="1"/>
      <c r="M21" s="115"/>
      <c r="N21" s="1"/>
      <c r="O21" s="1"/>
      <c r="P21" s="1"/>
      <c r="Q21" s="1"/>
      <c r="R21" s="4"/>
      <c r="S21" s="1"/>
      <c r="T21" s="1"/>
      <c r="U21" s="1"/>
      <c r="V21" s="1"/>
      <c r="W21" s="1"/>
    </row>
    <row r="22" spans="2:23">
      <c r="B22" s="119" t="s">
        <v>103</v>
      </c>
      <c r="C22" s="122" t="s">
        <v>255</v>
      </c>
      <c r="D22" s="1"/>
      <c r="E22" s="1"/>
      <c r="F22" s="1"/>
      <c r="G22" s="1"/>
      <c r="I22" s="1"/>
      <c r="J22" s="1"/>
      <c r="K22" s="1"/>
      <c r="L22" s="1"/>
      <c r="M22" s="115"/>
      <c r="N22" s="1"/>
      <c r="O22" s="1"/>
      <c r="P22" s="1"/>
      <c r="Q22" s="1"/>
      <c r="R22" s="4"/>
      <c r="S22" s="1"/>
      <c r="T22" s="1"/>
      <c r="U22" s="1"/>
      <c r="V22" s="1"/>
      <c r="W22" s="1"/>
    </row>
    <row r="23" spans="2:23">
      <c r="B23" s="119" t="s">
        <v>104</v>
      </c>
      <c r="C23" s="122" t="s">
        <v>255</v>
      </c>
      <c r="D23" s="1"/>
      <c r="E23" s="1"/>
      <c r="F23" s="1"/>
      <c r="G23" s="1"/>
      <c r="I23" s="1"/>
      <c r="J23" s="1"/>
      <c r="K23" s="1"/>
      <c r="L23" s="1"/>
      <c r="M23" s="115"/>
      <c r="N23" s="1"/>
      <c r="O23" s="1"/>
      <c r="P23" s="1"/>
      <c r="Q23" s="1"/>
      <c r="R23" s="4"/>
      <c r="S23" s="1"/>
      <c r="T23" s="1"/>
      <c r="U23" s="1"/>
      <c r="V23" s="1"/>
      <c r="W23" s="1"/>
    </row>
    <row r="24" spans="2:23">
      <c r="B24" s="119" t="s">
        <v>46</v>
      </c>
      <c r="C24" s="122" t="s">
        <v>255</v>
      </c>
      <c r="D24" s="1"/>
      <c r="E24" s="1"/>
      <c r="F24" s="1"/>
      <c r="G24" s="1"/>
      <c r="I24" s="1"/>
      <c r="J24" s="1"/>
      <c r="K24" s="1"/>
      <c r="L24" s="1"/>
      <c r="M24" s="115"/>
      <c r="N24" s="1"/>
      <c r="O24" s="1"/>
      <c r="P24" s="1"/>
      <c r="Q24" s="1"/>
      <c r="R24" s="4"/>
      <c r="S24" s="1"/>
      <c r="T24" s="1"/>
      <c r="U24" s="1"/>
      <c r="V24" s="1"/>
      <c r="W24" s="1"/>
    </row>
    <row r="25" spans="2:23">
      <c r="B25" s="119" t="s">
        <v>206</v>
      </c>
      <c r="C25" s="122" t="s">
        <v>255</v>
      </c>
      <c r="D25" s="1"/>
      <c r="E25" s="1"/>
      <c r="F25" s="1"/>
      <c r="G25" s="1"/>
      <c r="I25" s="1"/>
      <c r="J25" s="1"/>
      <c r="K25" s="1"/>
      <c r="L25" s="1"/>
      <c r="M25" s="115"/>
      <c r="N25" s="1"/>
      <c r="O25" s="1"/>
      <c r="P25" s="1"/>
      <c r="Q25" s="1"/>
      <c r="R25" s="4"/>
      <c r="S25" s="1"/>
      <c r="T25" s="1"/>
      <c r="U25" s="1"/>
      <c r="V25" s="1"/>
      <c r="W25" s="1"/>
    </row>
    <row r="26" spans="2:23">
      <c r="B26" s="119" t="s">
        <v>105</v>
      </c>
      <c r="C26" s="122" t="s">
        <v>255</v>
      </c>
      <c r="D26" s="1"/>
      <c r="E26" s="1"/>
      <c r="F26" s="1"/>
      <c r="G26" s="1"/>
      <c r="I26" s="1"/>
      <c r="J26" s="1"/>
      <c r="K26" s="1"/>
      <c r="L26" s="1"/>
      <c r="M26" s="115"/>
      <c r="N26" s="1"/>
      <c r="O26" s="1"/>
      <c r="P26" s="1"/>
      <c r="Q26" s="1"/>
      <c r="R26" s="4"/>
      <c r="S26" s="1"/>
      <c r="T26" s="1"/>
      <c r="U26" s="1"/>
      <c r="V26" s="1"/>
      <c r="W26" s="1"/>
    </row>
    <row r="27" spans="2:23">
      <c r="B27" s="119" t="s">
        <v>66</v>
      </c>
      <c r="C27" s="122" t="s">
        <v>255</v>
      </c>
      <c r="D27" s="1"/>
      <c r="E27" s="1"/>
      <c r="F27" s="1"/>
      <c r="G27" s="1"/>
      <c r="I27" s="1"/>
      <c r="J27" s="1"/>
      <c r="K27" s="1"/>
      <c r="L27" s="1"/>
      <c r="M27" s="115"/>
      <c r="N27" s="1"/>
      <c r="O27" s="1"/>
      <c r="P27" s="1"/>
      <c r="Q27" s="1"/>
      <c r="R27" s="4"/>
      <c r="S27" s="1"/>
      <c r="T27" s="1"/>
      <c r="U27" s="1"/>
      <c r="V27" s="1"/>
      <c r="W27" s="1"/>
    </row>
    <row r="28" spans="2:23">
      <c r="B28" s="119" t="s">
        <v>50</v>
      </c>
      <c r="C28" s="122" t="s">
        <v>255</v>
      </c>
      <c r="D28" s="1"/>
      <c r="E28" s="1"/>
      <c r="F28" s="1"/>
      <c r="G28" s="1"/>
      <c r="I28" s="1"/>
      <c r="J28" s="1"/>
      <c r="K28" s="1"/>
      <c r="L28" s="1"/>
      <c r="M28" s="115"/>
      <c r="N28" s="1"/>
      <c r="O28" s="1"/>
      <c r="P28" s="1"/>
      <c r="Q28" s="1"/>
      <c r="R28" s="4"/>
      <c r="S28" s="1"/>
      <c r="T28" s="1"/>
      <c r="U28" s="1"/>
      <c r="V28" s="1"/>
      <c r="W28" s="1"/>
    </row>
    <row r="29" spans="2:23">
      <c r="B29" s="119" t="s">
        <v>67</v>
      </c>
      <c r="C29" s="122" t="s">
        <v>255</v>
      </c>
      <c r="D29" s="1"/>
      <c r="E29" s="1"/>
      <c r="F29" s="1"/>
      <c r="G29" s="1"/>
      <c r="I29" s="1"/>
      <c r="J29" s="1"/>
      <c r="K29" s="1"/>
      <c r="L29" s="1"/>
      <c r="M29" s="115"/>
      <c r="N29" s="1"/>
      <c r="O29" s="1"/>
      <c r="P29" s="1"/>
      <c r="Q29" s="1"/>
      <c r="R29" s="4"/>
      <c r="S29" s="1"/>
      <c r="T29" s="1"/>
      <c r="U29" s="1"/>
      <c r="V29" s="1"/>
      <c r="W29" s="1"/>
    </row>
    <row r="30" spans="2:23">
      <c r="B30" s="119" t="s">
        <v>68</v>
      </c>
      <c r="C30" s="122" t="s">
        <v>255</v>
      </c>
      <c r="D30" s="1"/>
      <c r="E30" s="1"/>
      <c r="F30" s="1"/>
      <c r="G30" s="1"/>
      <c r="I30" s="1"/>
      <c r="J30" s="1"/>
      <c r="K30" s="1"/>
      <c r="L30" s="1"/>
      <c r="M30" s="115"/>
      <c r="N30" s="1"/>
      <c r="O30" s="1"/>
      <c r="P30" s="1"/>
      <c r="Q30" s="1"/>
      <c r="R30" s="4"/>
      <c r="S30" s="1"/>
      <c r="T30" s="1"/>
      <c r="U30" s="1"/>
      <c r="V30" s="1"/>
      <c r="W30" s="1"/>
    </row>
    <row r="31" spans="2:23">
      <c r="B31" s="119" t="s">
        <v>64</v>
      </c>
      <c r="C31" s="122" t="s">
        <v>255</v>
      </c>
      <c r="D31" s="1"/>
      <c r="E31" s="1"/>
      <c r="F31" s="1"/>
      <c r="G31" s="1"/>
      <c r="I31" s="1"/>
      <c r="J31" s="1"/>
      <c r="K31" s="1"/>
      <c r="L31" s="1"/>
      <c r="M31" s="115"/>
      <c r="N31" s="1"/>
      <c r="O31" s="1"/>
      <c r="P31" s="1"/>
      <c r="Q31" s="1"/>
      <c r="R31" s="4"/>
      <c r="S31" s="1"/>
      <c r="T31" s="1"/>
      <c r="U31" s="1"/>
      <c r="V31" s="1"/>
      <c r="W31" s="1"/>
    </row>
    <row r="32" spans="2:23">
      <c r="B32" s="119" t="s">
        <v>47</v>
      </c>
      <c r="C32" s="122" t="s">
        <v>255</v>
      </c>
      <c r="D32" s="1"/>
      <c r="E32" s="1"/>
      <c r="F32" s="1"/>
      <c r="G32" s="1"/>
      <c r="I32" s="1"/>
      <c r="J32" s="1"/>
      <c r="K32" s="1"/>
      <c r="L32" s="1"/>
      <c r="M32" s="115"/>
      <c r="N32" s="1"/>
      <c r="O32" s="1"/>
      <c r="P32" s="1"/>
      <c r="Q32" s="1"/>
      <c r="R32" s="4"/>
      <c r="S32" s="1"/>
      <c r="T32" s="1"/>
      <c r="U32" s="1"/>
      <c r="V32" s="1"/>
      <c r="W32" s="1"/>
    </row>
    <row r="33" spans="2:23">
      <c r="B33" s="119" t="s">
        <v>65</v>
      </c>
      <c r="C33" s="122" t="s">
        <v>255</v>
      </c>
      <c r="D33" s="1"/>
      <c r="E33" s="1"/>
      <c r="F33" s="1"/>
      <c r="G33" s="1"/>
      <c r="I33" s="1"/>
      <c r="J33" s="1"/>
      <c r="K33" s="1"/>
      <c r="L33" s="1"/>
      <c r="M33" s="115"/>
      <c r="N33" s="1"/>
      <c r="O33" s="1"/>
      <c r="P33" s="1"/>
      <c r="Q33" s="1"/>
      <c r="R33" s="4"/>
      <c r="S33" s="1"/>
      <c r="T33" s="1"/>
      <c r="U33" s="1"/>
      <c r="V33" s="1"/>
      <c r="W33" s="1"/>
    </row>
    <row r="34" spans="2:23">
      <c r="B34" s="119" t="s">
        <v>101</v>
      </c>
      <c r="C34" s="122" t="s">
        <v>255</v>
      </c>
      <c r="D34" s="1"/>
      <c r="E34" s="1"/>
      <c r="F34" s="1"/>
      <c r="G34" s="1"/>
      <c r="I34" s="1"/>
      <c r="J34" s="1"/>
      <c r="K34" s="1"/>
      <c r="L34" s="1"/>
      <c r="M34" s="115"/>
      <c r="N34" s="1"/>
      <c r="O34" s="1"/>
      <c r="P34" s="1"/>
      <c r="Q34" s="1"/>
      <c r="R34" s="4"/>
      <c r="S34" s="1"/>
      <c r="T34" s="1"/>
      <c r="U34" s="1"/>
      <c r="V34" s="1"/>
      <c r="W34" s="1"/>
    </row>
    <row r="35" spans="2:23">
      <c r="B35" s="119" t="s">
        <v>242</v>
      </c>
      <c r="C35" s="122" t="s">
        <v>255</v>
      </c>
      <c r="D35" s="1"/>
      <c r="E35" s="1"/>
      <c r="F35" s="1"/>
      <c r="G35" s="1"/>
      <c r="I35" s="1"/>
      <c r="J35" s="1"/>
      <c r="K35" s="1"/>
      <c r="L35" s="1"/>
      <c r="M35" s="115"/>
      <c r="N35" s="1"/>
      <c r="O35" s="1"/>
      <c r="P35" s="1"/>
      <c r="Q35" s="1"/>
      <c r="R35" s="4"/>
      <c r="S35" s="1"/>
      <c r="T35" s="1"/>
      <c r="U35" s="1"/>
      <c r="V35" s="1"/>
      <c r="W35" s="1"/>
    </row>
    <row r="36" spans="2:23">
      <c r="B36" s="124" t="s">
        <v>254</v>
      </c>
      <c r="C36" s="123" t="s">
        <v>255</v>
      </c>
      <c r="D36" s="21"/>
      <c r="E36" s="21"/>
      <c r="F36" s="21"/>
      <c r="G36" s="31">
        <f>(D36*0.25)+(E36*0.5)+(F36*0.25)</f>
        <v>0</v>
      </c>
      <c r="I36" s="21"/>
      <c r="J36" s="21"/>
      <c r="K36" s="21"/>
      <c r="L36" s="31">
        <f>(I36*0.25)+(J36*0.5)+(K36*0.25)</f>
        <v>0</v>
      </c>
      <c r="M36" s="115"/>
      <c r="N36" s="21"/>
      <c r="O36" s="21"/>
      <c r="P36" s="21"/>
      <c r="Q36" s="31">
        <f>(N36*0.25)+(O36*0.5)+(P36*0.25)</f>
        <v>0</v>
      </c>
      <c r="R36" s="31"/>
      <c r="S36" s="31">
        <f>G36</f>
        <v>0</v>
      </c>
      <c r="T36" s="31">
        <f>L36</f>
        <v>0</v>
      </c>
      <c r="U36" s="31">
        <f>Q36</f>
        <v>0</v>
      </c>
      <c r="V36" s="31">
        <v>0</v>
      </c>
      <c r="W36">
        <f>RANK(V36,V$19:V$76)</f>
        <v>1</v>
      </c>
    </row>
    <row r="37" spans="2:23">
      <c r="B37" s="118" t="s">
        <v>146</v>
      </c>
      <c r="C37" s="121" t="s">
        <v>257</v>
      </c>
      <c r="D37" s="1"/>
      <c r="E37" s="1"/>
      <c r="F37" s="1"/>
      <c r="G37" s="1"/>
      <c r="I37" s="1"/>
      <c r="J37" s="1"/>
      <c r="K37" s="1"/>
      <c r="L37" s="1"/>
      <c r="M37" s="115"/>
      <c r="N37" s="1"/>
      <c r="O37" s="1"/>
      <c r="P37" s="1"/>
      <c r="Q37" s="1"/>
      <c r="R37" s="4"/>
      <c r="S37" s="1"/>
      <c r="T37" s="1"/>
      <c r="U37" s="1"/>
      <c r="V37" s="1"/>
      <c r="W37" s="1"/>
    </row>
    <row r="38" spans="2:23">
      <c r="B38" s="119" t="s">
        <v>224</v>
      </c>
      <c r="C38" s="122" t="s">
        <v>258</v>
      </c>
      <c r="D38" s="1"/>
      <c r="E38" s="1"/>
      <c r="F38" s="1"/>
      <c r="G38" s="1"/>
      <c r="I38" s="1"/>
      <c r="J38" s="1"/>
      <c r="K38" s="1"/>
      <c r="L38" s="1"/>
      <c r="M38" s="115"/>
      <c r="N38" s="1"/>
      <c r="O38" s="1"/>
      <c r="P38" s="1"/>
      <c r="Q38" s="1"/>
      <c r="R38" s="4"/>
      <c r="S38" s="1"/>
      <c r="T38" s="1"/>
      <c r="U38" s="1"/>
      <c r="V38" s="1"/>
      <c r="W38" s="1"/>
    </row>
    <row r="39" spans="2:23">
      <c r="B39" s="119" t="s">
        <v>190</v>
      </c>
      <c r="C39" s="122" t="s">
        <v>256</v>
      </c>
      <c r="D39" s="1"/>
      <c r="E39" s="1"/>
      <c r="F39" s="1"/>
      <c r="G39" s="1"/>
      <c r="I39" s="1"/>
      <c r="J39" s="1"/>
      <c r="K39" s="1"/>
      <c r="L39" s="1"/>
      <c r="M39" s="115"/>
      <c r="N39" s="1"/>
      <c r="O39" s="1"/>
      <c r="P39" s="1"/>
      <c r="Q39" s="1"/>
      <c r="R39" s="4"/>
      <c r="S39" s="1"/>
      <c r="T39" s="1"/>
      <c r="U39" s="1"/>
      <c r="V39" s="1"/>
      <c r="W39" s="1"/>
    </row>
    <row r="40" spans="2:23">
      <c r="B40" s="119" t="s">
        <v>238</v>
      </c>
      <c r="C40" s="122" t="s">
        <v>256</v>
      </c>
      <c r="D40" s="1"/>
      <c r="E40" s="1"/>
      <c r="F40" s="1"/>
      <c r="G40" s="1"/>
      <c r="I40" s="1"/>
      <c r="J40" s="1"/>
      <c r="K40" s="1"/>
      <c r="L40" s="1"/>
      <c r="M40" s="115"/>
      <c r="N40" s="1"/>
      <c r="O40" s="1"/>
      <c r="P40" s="1"/>
      <c r="Q40" s="1"/>
      <c r="R40" s="4"/>
      <c r="S40" s="1"/>
      <c r="T40" s="1"/>
      <c r="U40" s="1"/>
      <c r="V40" s="1"/>
      <c r="W40" s="1"/>
    </row>
    <row r="41" spans="2:23">
      <c r="B41" s="119" t="s">
        <v>154</v>
      </c>
      <c r="C41" s="122" t="s">
        <v>256</v>
      </c>
      <c r="D41" s="1"/>
      <c r="E41" s="1"/>
      <c r="F41" s="1"/>
      <c r="G41" s="1"/>
      <c r="I41" s="1"/>
      <c r="J41" s="1"/>
      <c r="K41" s="1"/>
      <c r="L41" s="1"/>
      <c r="M41" s="115"/>
      <c r="N41" s="1"/>
      <c r="O41" s="1"/>
      <c r="P41" s="1"/>
      <c r="Q41" s="1"/>
      <c r="R41" s="4"/>
      <c r="S41" s="1"/>
      <c r="T41" s="1"/>
      <c r="U41" s="1"/>
      <c r="V41" s="1"/>
      <c r="W41" s="1"/>
    </row>
    <row r="42" spans="2:23">
      <c r="B42" s="120" t="s">
        <v>190</v>
      </c>
      <c r="C42" s="123" t="s">
        <v>256</v>
      </c>
      <c r="D42" s="21"/>
      <c r="E42" s="21"/>
      <c r="F42" s="21"/>
      <c r="G42" s="31">
        <f>(D42*0.25)+(E42*0.5)+(F42*0.25)</f>
        <v>0</v>
      </c>
      <c r="I42" s="21"/>
      <c r="J42" s="21"/>
      <c r="K42" s="21"/>
      <c r="L42" s="31">
        <f>(I42*0.25)+(J42*0.5)+(K42*0.25)</f>
        <v>0</v>
      </c>
      <c r="M42" s="115"/>
      <c r="N42" s="21"/>
      <c r="O42" s="21"/>
      <c r="P42" s="21"/>
      <c r="Q42" s="31">
        <f>(N42*0.25)+(O42*0.5)+(P42*0.25)</f>
        <v>0</v>
      </c>
      <c r="R42" s="31"/>
      <c r="S42" s="31">
        <f>G42</f>
        <v>0</v>
      </c>
      <c r="T42" s="31">
        <f>L42</f>
        <v>0</v>
      </c>
      <c r="U42" s="31">
        <f>Q42</f>
        <v>0</v>
      </c>
      <c r="V42" s="31">
        <f>AVERAGE(S42:U42)</f>
        <v>0</v>
      </c>
      <c r="W42">
        <f>RANK(V42,V$19:V$76)</f>
        <v>1</v>
      </c>
    </row>
    <row r="43" spans="2:23">
      <c r="B43" s="118" t="s">
        <v>237</v>
      </c>
      <c r="C43" s="121" t="s">
        <v>260</v>
      </c>
      <c r="D43" s="1"/>
      <c r="E43" s="1"/>
      <c r="F43" s="1"/>
      <c r="G43" s="1"/>
      <c r="I43" s="1"/>
      <c r="J43" s="1"/>
      <c r="K43" s="1"/>
      <c r="L43" s="1"/>
      <c r="M43" s="115"/>
      <c r="N43" s="1"/>
      <c r="O43" s="1"/>
      <c r="P43" s="1"/>
      <c r="Q43" s="1"/>
      <c r="R43" s="4"/>
      <c r="S43" s="1"/>
      <c r="T43" s="1"/>
      <c r="U43" s="1"/>
      <c r="V43" s="1"/>
      <c r="W43" s="1"/>
    </row>
    <row r="44" spans="2:23">
      <c r="B44" s="119" t="s">
        <v>235</v>
      </c>
      <c r="C44" s="122" t="s">
        <v>228</v>
      </c>
      <c r="D44" s="1"/>
      <c r="E44" s="1"/>
      <c r="F44" s="1"/>
      <c r="G44" s="1"/>
      <c r="I44" s="1"/>
      <c r="J44" s="1"/>
      <c r="K44" s="1"/>
      <c r="L44" s="1"/>
      <c r="M44" s="115"/>
      <c r="N44" s="1"/>
      <c r="O44" s="1"/>
      <c r="P44" s="1"/>
      <c r="Q44" s="1"/>
      <c r="R44" s="4"/>
      <c r="S44" s="1"/>
      <c r="T44" s="1"/>
      <c r="U44" s="1"/>
      <c r="V44" s="1"/>
      <c r="W44" s="1"/>
    </row>
    <row r="45" spans="2:23">
      <c r="B45" s="119" t="s">
        <v>259</v>
      </c>
      <c r="C45" s="122" t="s">
        <v>228</v>
      </c>
      <c r="D45" s="1"/>
      <c r="E45" s="1"/>
      <c r="F45" s="1"/>
      <c r="G45" s="1"/>
      <c r="I45" s="1"/>
      <c r="J45" s="1"/>
      <c r="K45" s="1"/>
      <c r="L45" s="1"/>
      <c r="M45" s="115"/>
      <c r="N45" s="1"/>
      <c r="O45" s="1"/>
      <c r="P45" s="1"/>
      <c r="Q45" s="1"/>
      <c r="R45" s="4"/>
      <c r="S45" s="1"/>
      <c r="T45" s="1"/>
      <c r="U45" s="1"/>
      <c r="V45" s="1"/>
      <c r="W45" s="1"/>
    </row>
    <row r="46" spans="2:23">
      <c r="B46" s="119" t="s">
        <v>236</v>
      </c>
      <c r="C46" s="122" t="s">
        <v>228</v>
      </c>
      <c r="D46" s="1"/>
      <c r="E46" s="1"/>
      <c r="F46" s="1"/>
      <c r="G46" s="1"/>
      <c r="I46" s="1"/>
      <c r="J46" s="1"/>
      <c r="K46" s="1"/>
      <c r="L46" s="1"/>
      <c r="M46" s="115"/>
      <c r="N46" s="1"/>
      <c r="O46" s="1"/>
      <c r="P46" s="1"/>
      <c r="Q46" s="1"/>
      <c r="R46" s="4"/>
      <c r="S46" s="1"/>
      <c r="T46" s="1"/>
      <c r="U46" s="1"/>
      <c r="V46" s="1"/>
      <c r="W46" s="1"/>
    </row>
    <row r="47" spans="2:23">
      <c r="B47" s="120" t="s">
        <v>226</v>
      </c>
      <c r="C47" s="123" t="s">
        <v>228</v>
      </c>
      <c r="D47" s="21"/>
      <c r="E47" s="21"/>
      <c r="F47" s="21"/>
      <c r="G47" s="31">
        <f>(D47*0.25)+(E47*0.5)+(F47*0.25)</f>
        <v>0</v>
      </c>
      <c r="I47" s="21"/>
      <c r="J47" s="21"/>
      <c r="K47" s="21"/>
      <c r="L47" s="31">
        <f>(I47*0.25)+(J47*0.5)+(K47*0.25)</f>
        <v>0</v>
      </c>
      <c r="M47" s="115"/>
      <c r="N47" s="21"/>
      <c r="O47" s="21"/>
      <c r="P47" s="21"/>
      <c r="Q47" s="31">
        <f>(N47*0.25)+(O47*0.5)+(P47*0.25)</f>
        <v>0</v>
      </c>
      <c r="R47" s="31"/>
      <c r="S47" s="31">
        <f>G47</f>
        <v>0</v>
      </c>
      <c r="T47" s="31">
        <f>L47</f>
        <v>0</v>
      </c>
      <c r="U47" s="31">
        <f>Q47</f>
        <v>0</v>
      </c>
      <c r="V47" s="31">
        <f>AVERAGE(S47:U47)</f>
        <v>0</v>
      </c>
      <c r="W47">
        <f>RANK(V47,V$19:V$76)</f>
        <v>1</v>
      </c>
    </row>
    <row r="48" spans="2:23">
      <c r="B48" s="118" t="s">
        <v>100</v>
      </c>
      <c r="C48" s="121" t="s">
        <v>261</v>
      </c>
      <c r="D48" s="1"/>
      <c r="E48" s="1"/>
      <c r="F48" s="1"/>
      <c r="G48" s="1"/>
      <c r="I48" s="1"/>
      <c r="J48" s="1"/>
      <c r="K48" s="1"/>
      <c r="L48" s="1"/>
      <c r="M48" s="115"/>
      <c r="N48" s="1"/>
      <c r="O48" s="1"/>
      <c r="P48" s="1"/>
      <c r="Q48" s="1"/>
      <c r="R48" s="4"/>
      <c r="S48" s="1"/>
      <c r="T48" s="1"/>
      <c r="U48" s="1"/>
      <c r="V48" s="1"/>
      <c r="W48" s="1"/>
    </row>
    <row r="49" spans="2:23">
      <c r="B49" s="119" t="s">
        <v>92</v>
      </c>
      <c r="C49" s="122" t="s">
        <v>261</v>
      </c>
      <c r="D49" s="1"/>
      <c r="E49" s="1"/>
      <c r="F49" s="1"/>
      <c r="G49" s="1"/>
      <c r="I49" s="1"/>
      <c r="J49" s="1"/>
      <c r="K49" s="1"/>
      <c r="L49" s="1"/>
      <c r="M49" s="115"/>
      <c r="N49" s="1"/>
      <c r="O49" s="1"/>
      <c r="P49" s="1"/>
      <c r="Q49" s="1"/>
      <c r="R49" s="4"/>
      <c r="S49" s="1"/>
      <c r="T49" s="1"/>
      <c r="U49" s="1"/>
      <c r="V49" s="1"/>
      <c r="W49" s="1"/>
    </row>
    <row r="50" spans="2:23">
      <c r="B50" s="119" t="s">
        <v>93</v>
      </c>
      <c r="C50" s="122" t="s">
        <v>261</v>
      </c>
      <c r="D50" s="1"/>
      <c r="E50" s="1"/>
      <c r="F50" s="1"/>
      <c r="G50" s="1"/>
      <c r="I50" s="1"/>
      <c r="J50" s="1"/>
      <c r="K50" s="1"/>
      <c r="L50" s="1"/>
      <c r="M50" s="115"/>
      <c r="N50" s="1"/>
      <c r="O50" s="1"/>
      <c r="P50" s="1"/>
      <c r="Q50" s="1"/>
      <c r="R50" s="4"/>
      <c r="S50" s="1"/>
      <c r="T50" s="1"/>
      <c r="U50" s="1"/>
      <c r="V50" s="1"/>
      <c r="W50" s="1"/>
    </row>
    <row r="51" spans="2:23">
      <c r="B51" s="119" t="s">
        <v>94</v>
      </c>
      <c r="C51" s="122" t="s">
        <v>261</v>
      </c>
      <c r="D51" s="1"/>
      <c r="E51" s="1"/>
      <c r="F51" s="1"/>
      <c r="G51" s="1"/>
      <c r="I51" s="1"/>
      <c r="J51" s="1"/>
      <c r="K51" s="1"/>
      <c r="L51" s="1"/>
      <c r="M51" s="115"/>
      <c r="N51" s="1"/>
      <c r="O51" s="1"/>
      <c r="P51" s="1"/>
      <c r="Q51" s="1"/>
      <c r="R51" s="4"/>
      <c r="S51" s="1"/>
      <c r="T51" s="1"/>
      <c r="U51" s="1"/>
      <c r="V51" s="1"/>
      <c r="W51" s="1"/>
    </row>
    <row r="52" spans="2:23">
      <c r="B52" s="119" t="s">
        <v>95</v>
      </c>
      <c r="C52" s="122" t="s">
        <v>261</v>
      </c>
      <c r="D52" s="1"/>
      <c r="E52" s="1"/>
      <c r="F52" s="1"/>
      <c r="G52" s="1"/>
      <c r="I52" s="1"/>
      <c r="J52" s="1"/>
      <c r="K52" s="1"/>
      <c r="L52" s="1"/>
      <c r="M52" s="115"/>
      <c r="N52" s="1"/>
      <c r="O52" s="1"/>
      <c r="P52" s="1"/>
      <c r="Q52" s="1"/>
      <c r="R52" s="4"/>
      <c r="S52" s="1"/>
      <c r="T52" s="1"/>
      <c r="U52" s="1"/>
      <c r="V52" s="1"/>
      <c r="W52" s="1"/>
    </row>
    <row r="53" spans="2:23">
      <c r="B53" s="119" t="s">
        <v>153</v>
      </c>
      <c r="C53" s="122" t="s">
        <v>261</v>
      </c>
      <c r="D53" s="1"/>
      <c r="E53" s="1"/>
      <c r="F53" s="1"/>
      <c r="G53" s="1"/>
      <c r="I53" s="1"/>
      <c r="J53" s="1"/>
      <c r="K53" s="1"/>
      <c r="L53" s="1"/>
      <c r="M53" s="115"/>
      <c r="N53" s="1"/>
      <c r="O53" s="1"/>
      <c r="P53" s="1"/>
      <c r="Q53" s="1"/>
      <c r="R53" s="4"/>
      <c r="S53" s="1"/>
      <c r="T53" s="1"/>
      <c r="U53" s="1"/>
      <c r="V53" s="1"/>
      <c r="W53" s="1"/>
    </row>
    <row r="54" spans="2:23">
      <c r="B54" s="119" t="s">
        <v>222</v>
      </c>
      <c r="C54" s="122" t="s">
        <v>261</v>
      </c>
      <c r="D54" s="1"/>
      <c r="E54" s="1"/>
      <c r="F54" s="1"/>
      <c r="G54" s="1"/>
      <c r="I54" s="1"/>
      <c r="J54" s="1"/>
      <c r="K54" s="1"/>
      <c r="L54" s="1"/>
      <c r="M54" s="115"/>
      <c r="N54" s="1"/>
      <c r="O54" s="1"/>
      <c r="P54" s="1"/>
      <c r="Q54" s="1"/>
      <c r="R54" s="4"/>
      <c r="S54" s="1"/>
      <c r="T54" s="1"/>
      <c r="U54" s="1"/>
      <c r="V54" s="1"/>
      <c r="W54" s="1"/>
    </row>
    <row r="55" spans="2:23">
      <c r="B55" s="119" t="s">
        <v>96</v>
      </c>
      <c r="C55" s="122" t="s">
        <v>261</v>
      </c>
      <c r="D55" s="1"/>
      <c r="E55" s="1"/>
      <c r="F55" s="1"/>
      <c r="G55" s="1"/>
      <c r="I55" s="1"/>
      <c r="J55" s="1"/>
      <c r="K55" s="1"/>
      <c r="L55" s="1"/>
      <c r="M55" s="115"/>
      <c r="N55" s="1"/>
      <c r="O55" s="1"/>
      <c r="P55" s="1"/>
      <c r="Q55" s="1"/>
      <c r="R55" s="4"/>
      <c r="S55" s="1"/>
      <c r="T55" s="1"/>
      <c r="U55" s="1"/>
      <c r="V55" s="1"/>
      <c r="W55" s="1"/>
    </row>
    <row r="56" spans="2:23">
      <c r="B56" s="120" t="s">
        <v>152</v>
      </c>
      <c r="C56" s="123" t="s">
        <v>261</v>
      </c>
      <c r="D56" s="21"/>
      <c r="E56" s="21"/>
      <c r="F56" s="21"/>
      <c r="G56" s="31">
        <f>(D56*0.25)+(E56*0.5)+(F56*0.25)</f>
        <v>0</v>
      </c>
      <c r="I56" s="21"/>
      <c r="J56" s="21"/>
      <c r="K56" s="21"/>
      <c r="L56" s="31">
        <f>(I56*0.25)+(J56*0.5)+(K56*0.25)</f>
        <v>0</v>
      </c>
      <c r="M56" s="115"/>
      <c r="N56" s="21"/>
      <c r="O56" s="21"/>
      <c r="P56" s="21"/>
      <c r="Q56" s="31">
        <f>(N56*0.25)+(O56*0.5)+(P56*0.25)</f>
        <v>0</v>
      </c>
      <c r="R56" s="31"/>
      <c r="S56" s="31">
        <f>G56</f>
        <v>0</v>
      </c>
      <c r="T56" s="31">
        <f>L56</f>
        <v>0</v>
      </c>
      <c r="U56" s="31">
        <f>Q56</f>
        <v>0</v>
      </c>
      <c r="V56" s="31">
        <f>AVERAGE(S56:U56)</f>
        <v>0</v>
      </c>
      <c r="W56">
        <f>RANK(V56,V$19:V$76)</f>
        <v>1</v>
      </c>
    </row>
    <row r="57" spans="2:23">
      <c r="B57" s="118" t="s">
        <v>79</v>
      </c>
      <c r="C57" s="121" t="s">
        <v>140</v>
      </c>
      <c r="D57" s="1"/>
      <c r="E57" s="1"/>
      <c r="F57" s="1"/>
      <c r="G57" s="1"/>
      <c r="I57" s="1"/>
      <c r="J57" s="1"/>
      <c r="K57" s="1"/>
      <c r="L57" s="1"/>
      <c r="M57" s="115"/>
      <c r="N57" s="1"/>
      <c r="O57" s="1"/>
      <c r="P57" s="1"/>
      <c r="Q57" s="1"/>
      <c r="R57" s="4"/>
      <c r="S57" s="1"/>
      <c r="T57" s="1"/>
      <c r="U57" s="1"/>
      <c r="V57" s="1"/>
      <c r="W57" s="1"/>
    </row>
    <row r="58" spans="2:23">
      <c r="B58" s="119" t="s">
        <v>124</v>
      </c>
      <c r="C58" s="122" t="s">
        <v>140</v>
      </c>
      <c r="D58" s="1"/>
      <c r="E58" s="1"/>
      <c r="F58" s="1"/>
      <c r="G58" s="1"/>
      <c r="I58" s="1"/>
      <c r="J58" s="1"/>
      <c r="K58" s="1"/>
      <c r="L58" s="1"/>
      <c r="M58" s="115"/>
      <c r="N58" s="1"/>
      <c r="O58" s="1"/>
      <c r="P58" s="1"/>
      <c r="Q58" s="1"/>
      <c r="R58" s="4"/>
      <c r="S58" s="1"/>
      <c r="T58" s="1"/>
      <c r="U58" s="1"/>
      <c r="V58" s="1"/>
      <c r="W58" s="1"/>
    </row>
    <row r="59" spans="2:23">
      <c r="B59" s="119" t="s">
        <v>119</v>
      </c>
      <c r="C59" s="122" t="s">
        <v>140</v>
      </c>
      <c r="D59" s="1"/>
      <c r="E59" s="1"/>
      <c r="F59" s="1"/>
      <c r="G59" s="1"/>
      <c r="I59" s="1"/>
      <c r="J59" s="1"/>
      <c r="K59" s="1"/>
      <c r="L59" s="1"/>
      <c r="M59" s="115"/>
      <c r="N59" s="1"/>
      <c r="O59" s="1"/>
      <c r="P59" s="1"/>
      <c r="Q59" s="1"/>
      <c r="R59" s="4"/>
      <c r="S59" s="1"/>
      <c r="T59" s="1"/>
      <c r="U59" s="1"/>
      <c r="V59" s="1"/>
      <c r="W59" s="1"/>
    </row>
    <row r="60" spans="2:23">
      <c r="B60" s="119" t="s">
        <v>120</v>
      </c>
      <c r="C60" s="122" t="s">
        <v>140</v>
      </c>
      <c r="D60" s="1"/>
      <c r="E60" s="1"/>
      <c r="F60" s="1"/>
      <c r="G60" s="1"/>
      <c r="I60" s="1"/>
      <c r="J60" s="1"/>
      <c r="K60" s="1"/>
      <c r="L60" s="1"/>
      <c r="M60" s="115"/>
      <c r="N60" s="1"/>
      <c r="O60" s="1"/>
      <c r="P60" s="1"/>
      <c r="Q60" s="1"/>
      <c r="R60" s="4"/>
      <c r="S60" s="1"/>
      <c r="T60" s="1"/>
      <c r="U60" s="1"/>
      <c r="V60" s="1"/>
      <c r="W60" s="1"/>
    </row>
    <row r="61" spans="2:23">
      <c r="B61" s="119" t="s">
        <v>121</v>
      </c>
      <c r="C61" s="122" t="s">
        <v>140</v>
      </c>
      <c r="D61" s="1"/>
      <c r="E61" s="1"/>
      <c r="F61" s="1"/>
      <c r="G61" s="1"/>
      <c r="I61" s="1"/>
      <c r="J61" s="1"/>
      <c r="K61" s="1"/>
      <c r="L61" s="1"/>
      <c r="M61" s="115"/>
      <c r="N61" s="1"/>
      <c r="O61" s="1"/>
      <c r="P61" s="1"/>
      <c r="Q61" s="1"/>
      <c r="R61" s="4"/>
      <c r="S61" s="1"/>
      <c r="T61" s="1"/>
      <c r="U61" s="1"/>
      <c r="V61" s="1"/>
      <c r="W61" s="1"/>
    </row>
    <row r="62" spans="2:23">
      <c r="B62" s="119" t="s">
        <v>123</v>
      </c>
      <c r="C62" s="122" t="s">
        <v>140</v>
      </c>
      <c r="D62" s="1"/>
      <c r="E62" s="1"/>
      <c r="F62" s="1"/>
      <c r="G62" s="1"/>
      <c r="I62" s="1"/>
      <c r="J62" s="1"/>
      <c r="K62" s="1"/>
      <c r="L62" s="1"/>
      <c r="M62" s="115"/>
      <c r="N62" s="1"/>
      <c r="O62" s="1"/>
      <c r="P62" s="1"/>
      <c r="Q62" s="1"/>
      <c r="R62" s="4"/>
      <c r="S62" s="1"/>
      <c r="T62" s="1"/>
      <c r="U62" s="1"/>
      <c r="V62" s="1"/>
      <c r="W62" s="1"/>
    </row>
    <row r="63" spans="2:23">
      <c r="B63" s="119" t="s">
        <v>76</v>
      </c>
      <c r="C63" s="122" t="s">
        <v>140</v>
      </c>
      <c r="D63" s="1"/>
      <c r="E63" s="1"/>
      <c r="F63" s="1"/>
      <c r="G63" s="1"/>
      <c r="I63" s="1"/>
      <c r="J63" s="1"/>
      <c r="K63" s="1"/>
      <c r="L63" s="1"/>
      <c r="M63" s="115"/>
      <c r="N63" s="1"/>
      <c r="O63" s="1"/>
      <c r="P63" s="1"/>
      <c r="Q63" s="1"/>
      <c r="R63" s="4"/>
      <c r="S63" s="1"/>
      <c r="T63" s="1"/>
      <c r="U63" s="1"/>
      <c r="V63" s="1"/>
      <c r="W63" s="1"/>
    </row>
    <row r="64" spans="2:23">
      <c r="B64" s="119" t="s">
        <v>77</v>
      </c>
      <c r="C64" s="122" t="s">
        <v>140</v>
      </c>
      <c r="D64" s="1"/>
      <c r="E64" s="1"/>
      <c r="F64" s="1"/>
      <c r="G64" s="1"/>
      <c r="I64" s="1"/>
      <c r="J64" s="1"/>
      <c r="K64" s="1"/>
      <c r="L64" s="1"/>
      <c r="M64" s="115"/>
      <c r="N64" s="1"/>
      <c r="O64" s="1"/>
      <c r="P64" s="1"/>
      <c r="Q64" s="1"/>
      <c r="R64" s="4"/>
      <c r="S64" s="1"/>
      <c r="T64" s="1"/>
      <c r="U64" s="1"/>
      <c r="V64" s="1"/>
      <c r="W64" s="1"/>
    </row>
    <row r="65" spans="2:23">
      <c r="B65" s="119" t="s">
        <v>75</v>
      </c>
      <c r="C65" s="122" t="s">
        <v>140</v>
      </c>
      <c r="D65" s="1"/>
      <c r="E65" s="1"/>
      <c r="F65" s="1"/>
      <c r="G65" s="1"/>
      <c r="I65" s="1"/>
      <c r="J65" s="1"/>
      <c r="K65" s="1"/>
      <c r="L65" s="1"/>
      <c r="M65" s="115"/>
      <c r="N65" s="1"/>
      <c r="O65" s="1"/>
      <c r="P65" s="1"/>
      <c r="Q65" s="1"/>
      <c r="R65" s="4"/>
      <c r="S65" s="1"/>
      <c r="T65" s="1"/>
      <c r="U65" s="1"/>
      <c r="V65" s="1"/>
      <c r="W65" s="1"/>
    </row>
    <row r="66" spans="2:23">
      <c r="B66" s="119" t="s">
        <v>122</v>
      </c>
      <c r="C66" s="122" t="s">
        <v>140</v>
      </c>
      <c r="D66" s="1"/>
      <c r="E66" s="1"/>
      <c r="F66" s="1"/>
      <c r="G66" s="1"/>
      <c r="I66" s="1"/>
      <c r="J66" s="1"/>
      <c r="K66" s="1"/>
      <c r="L66" s="1"/>
      <c r="M66" s="115"/>
      <c r="N66" s="1"/>
      <c r="O66" s="1"/>
      <c r="P66" s="1"/>
      <c r="Q66" s="1"/>
      <c r="R66" s="4"/>
      <c r="S66" s="1"/>
      <c r="T66" s="1"/>
      <c r="U66" s="1"/>
      <c r="V66" s="1"/>
      <c r="W66" s="1"/>
    </row>
    <row r="67" spans="2:23">
      <c r="B67" s="119" t="s">
        <v>74</v>
      </c>
      <c r="C67" s="122" t="s">
        <v>140</v>
      </c>
      <c r="D67" s="1"/>
      <c r="E67" s="1"/>
      <c r="F67" s="1"/>
      <c r="G67" s="1"/>
      <c r="I67" s="1"/>
      <c r="J67" s="1"/>
      <c r="K67" s="1"/>
      <c r="L67" s="1"/>
      <c r="M67" s="115"/>
      <c r="N67" s="1"/>
      <c r="O67" s="1"/>
      <c r="P67" s="1"/>
      <c r="Q67" s="1"/>
      <c r="R67" s="4"/>
      <c r="S67" s="1"/>
      <c r="T67" s="1"/>
      <c r="U67" s="1"/>
      <c r="V67" s="1"/>
      <c r="W67" s="1"/>
    </row>
    <row r="68" spans="2:23">
      <c r="B68" s="120" t="s">
        <v>78</v>
      </c>
      <c r="C68" s="123" t="s">
        <v>140</v>
      </c>
      <c r="D68" s="21"/>
      <c r="E68" s="21"/>
      <c r="F68" s="21"/>
      <c r="G68" s="31">
        <f>(D68*0.25)+(E68*0.5)+(F68*0.25)</f>
        <v>0</v>
      </c>
      <c r="I68" s="21"/>
      <c r="J68" s="21"/>
      <c r="K68" s="21"/>
      <c r="L68" s="31">
        <f>(I68*0.25)+(J68*0.5)+(K68*0.25)</f>
        <v>0</v>
      </c>
      <c r="M68" s="115"/>
      <c r="N68" s="21"/>
      <c r="O68" s="21"/>
      <c r="P68" s="21"/>
      <c r="Q68" s="31">
        <f>(N68*0.25)+(O68*0.5)+(P68*0.25)</f>
        <v>0</v>
      </c>
      <c r="R68" s="31"/>
      <c r="S68" s="31">
        <f>G68</f>
        <v>0</v>
      </c>
      <c r="T68" s="31">
        <f>L68</f>
        <v>0</v>
      </c>
      <c r="U68" s="31">
        <f>Q68</f>
        <v>0</v>
      </c>
      <c r="V68" s="31">
        <f>AVERAGE(S68:U68)</f>
        <v>0</v>
      </c>
      <c r="W68">
        <f>RANK(V68,V$19:V$76)</f>
        <v>1</v>
      </c>
    </row>
    <row r="69" spans="2:23">
      <c r="B69" s="118" t="s">
        <v>83</v>
      </c>
      <c r="C69" s="121" t="s">
        <v>262</v>
      </c>
      <c r="D69" s="1"/>
      <c r="E69" s="1"/>
      <c r="F69" s="1"/>
      <c r="G69" s="1"/>
      <c r="I69" s="1"/>
      <c r="J69" s="1"/>
      <c r="K69" s="1"/>
      <c r="L69" s="1"/>
      <c r="M69" s="115"/>
      <c r="N69" s="1"/>
      <c r="O69" s="1"/>
      <c r="P69" s="1"/>
      <c r="Q69" s="1"/>
      <c r="R69" s="4"/>
      <c r="S69" s="1"/>
      <c r="T69" s="1"/>
      <c r="U69" s="1"/>
      <c r="V69" s="1"/>
      <c r="W69" s="1"/>
    </row>
    <row r="70" spans="2:23">
      <c r="B70" s="119" t="s">
        <v>84</v>
      </c>
      <c r="C70" s="122" t="s">
        <v>262</v>
      </c>
      <c r="D70" s="1"/>
      <c r="E70" s="1"/>
      <c r="F70" s="1"/>
      <c r="G70" s="1"/>
      <c r="I70" s="1"/>
      <c r="J70" s="1"/>
      <c r="K70" s="1"/>
      <c r="L70" s="1"/>
      <c r="M70" s="115"/>
      <c r="N70" s="1"/>
      <c r="O70" s="1"/>
      <c r="P70" s="1"/>
      <c r="Q70" s="1"/>
      <c r="R70" s="4"/>
      <c r="S70" s="1"/>
      <c r="T70" s="1"/>
      <c r="U70" s="1"/>
      <c r="V70" s="1"/>
      <c r="W70" s="1"/>
    </row>
    <row r="71" spans="2:23">
      <c r="B71" s="119" t="s">
        <v>85</v>
      </c>
      <c r="C71" s="122" t="s">
        <v>262</v>
      </c>
      <c r="D71" s="1"/>
      <c r="E71" s="1"/>
      <c r="F71" s="1"/>
      <c r="G71" s="1"/>
      <c r="I71" s="1"/>
      <c r="J71" s="1"/>
      <c r="K71" s="1"/>
      <c r="L71" s="1"/>
      <c r="M71" s="115"/>
      <c r="N71" s="1"/>
      <c r="O71" s="1"/>
      <c r="P71" s="1"/>
      <c r="Q71" s="1"/>
      <c r="R71" s="4"/>
      <c r="S71" s="1"/>
      <c r="T71" s="1"/>
      <c r="U71" s="1"/>
      <c r="V71" s="1"/>
      <c r="W71" s="1"/>
    </row>
    <row r="72" spans="2:23">
      <c r="B72" s="119" t="s">
        <v>86</v>
      </c>
      <c r="C72" s="122" t="s">
        <v>262</v>
      </c>
      <c r="D72" s="1"/>
      <c r="E72" s="1"/>
      <c r="F72" s="1"/>
      <c r="G72" s="1"/>
      <c r="I72" s="1"/>
      <c r="J72" s="1"/>
      <c r="K72" s="1"/>
      <c r="L72" s="1"/>
      <c r="M72" s="115"/>
      <c r="N72" s="1"/>
      <c r="O72" s="1"/>
      <c r="P72" s="1"/>
      <c r="Q72" s="1"/>
      <c r="R72" s="4"/>
      <c r="S72" s="1"/>
      <c r="T72" s="1"/>
      <c r="U72" s="1"/>
      <c r="V72" s="1"/>
      <c r="W72" s="1"/>
    </row>
    <row r="73" spans="2:23">
      <c r="B73" s="119" t="s">
        <v>87</v>
      </c>
      <c r="C73" s="122" t="s">
        <v>262</v>
      </c>
      <c r="D73" s="1"/>
      <c r="E73" s="1"/>
      <c r="F73" s="1"/>
      <c r="G73" s="1"/>
      <c r="I73" s="1"/>
      <c r="J73" s="1"/>
      <c r="K73" s="1"/>
      <c r="L73" s="1"/>
      <c r="M73" s="115"/>
      <c r="N73" s="1"/>
      <c r="O73" s="1"/>
      <c r="P73" s="1"/>
      <c r="Q73" s="1"/>
      <c r="R73" s="4"/>
      <c r="S73" s="1"/>
      <c r="T73" s="1"/>
      <c r="U73" s="1"/>
      <c r="V73" s="1"/>
      <c r="W73" s="1"/>
    </row>
    <row r="74" spans="2:23">
      <c r="B74" s="119" t="s">
        <v>135</v>
      </c>
      <c r="C74" s="122" t="s">
        <v>262</v>
      </c>
      <c r="D74" s="1"/>
      <c r="E74" s="1"/>
      <c r="F74" s="1"/>
      <c r="G74" s="1"/>
      <c r="I74" s="1"/>
      <c r="J74" s="1"/>
      <c r="K74" s="1"/>
      <c r="L74" s="1"/>
      <c r="M74" s="115"/>
      <c r="N74" s="1"/>
      <c r="O74" s="1"/>
      <c r="P74" s="1"/>
      <c r="Q74" s="1"/>
      <c r="R74" s="4"/>
      <c r="S74" s="1"/>
      <c r="T74" s="1"/>
      <c r="U74" s="1"/>
      <c r="V74" s="1"/>
      <c r="W74" s="1"/>
    </row>
    <row r="75" spans="2:23">
      <c r="B75" s="125" t="s">
        <v>144</v>
      </c>
      <c r="C75" s="122" t="s">
        <v>262</v>
      </c>
      <c r="D75" s="1"/>
      <c r="E75" s="1"/>
      <c r="F75" s="1"/>
      <c r="G75" s="1"/>
      <c r="I75" s="1"/>
      <c r="J75" s="1"/>
      <c r="K75" s="1"/>
      <c r="L75" s="1"/>
      <c r="M75" s="115"/>
      <c r="N75" s="1"/>
      <c r="O75" s="1"/>
      <c r="P75" s="1"/>
      <c r="Q75" s="1"/>
      <c r="R75" s="4"/>
      <c r="S75" s="1"/>
      <c r="T75" s="1"/>
      <c r="U75" s="1"/>
      <c r="V75" s="1"/>
      <c r="W75" s="1"/>
    </row>
    <row r="76" spans="2:23">
      <c r="B76" s="120" t="s">
        <v>88</v>
      </c>
      <c r="C76" s="123" t="s">
        <v>262</v>
      </c>
      <c r="D76" s="21"/>
      <c r="E76" s="21"/>
      <c r="F76" s="21"/>
      <c r="G76" s="31">
        <f>(D76*0.25)+(E76*0.5)+(F76*0.25)</f>
        <v>0</v>
      </c>
      <c r="I76" s="21"/>
      <c r="J76" s="21"/>
      <c r="K76" s="21"/>
      <c r="L76" s="31">
        <f>(I76*0.25)+(J76*0.5)+(K76*0.25)</f>
        <v>0</v>
      </c>
      <c r="M76" s="115"/>
      <c r="N76" s="21"/>
      <c r="O76" s="21"/>
      <c r="P76" s="21"/>
      <c r="Q76" s="31">
        <f>(N76*0.25)+(O76*0.5)+(P76*0.25)</f>
        <v>0</v>
      </c>
      <c r="R76" s="31"/>
      <c r="S76" s="31">
        <f>G76</f>
        <v>0</v>
      </c>
      <c r="T76" s="31">
        <f>L76</f>
        <v>0</v>
      </c>
      <c r="U76" s="31">
        <f>Q76</f>
        <v>0</v>
      </c>
      <c r="V76" s="31">
        <f>AVERAGE(S76:U76)</f>
        <v>0</v>
      </c>
      <c r="W76">
        <f>RANK(V76,V$19:V$76)</f>
        <v>1</v>
      </c>
    </row>
  </sheetData>
  <mergeCells count="7">
    <mergeCell ref="S3:V3"/>
    <mergeCell ref="F1:G1"/>
    <mergeCell ref="K1:L1"/>
    <mergeCell ref="P1:Q1"/>
    <mergeCell ref="D3:F3"/>
    <mergeCell ref="I3:K3"/>
    <mergeCell ref="N3:P3"/>
  </mergeCells>
  <pageMargins left="0.75" right="0.75" top="1" bottom="1" header="0.5" footer="0.5"/>
  <pageSetup paperSize="9" scale="93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2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7" width="5.6640625" style="59" customWidth="1"/>
    <col min="18" max="18" width="3.1640625" style="59" customWidth="1"/>
    <col min="19" max="21" width="5.6640625" style="59" customWidth="1"/>
    <col min="22" max="22" width="6.6640625" style="59" customWidth="1"/>
    <col min="23" max="23" width="5.6640625" style="59" customWidth="1"/>
    <col min="24" max="24" width="3.1640625" style="59" customWidth="1"/>
    <col min="25" max="36" width="5.6640625" style="59" customWidth="1"/>
    <col min="37" max="37" width="3.1640625" style="59" customWidth="1"/>
    <col min="38" max="40" width="5.6640625" style="59" customWidth="1"/>
    <col min="41" max="41" width="6.6640625" style="59" customWidth="1"/>
    <col min="42" max="42" width="3.1640625" style="59" customWidth="1"/>
    <col min="43" max="54" width="5.6640625" style="59" customWidth="1"/>
    <col min="55" max="55" width="3.1640625" style="59" customWidth="1"/>
    <col min="56" max="58" width="5.6640625" style="59" customWidth="1"/>
    <col min="59" max="59" width="6.6640625" style="59" customWidth="1"/>
    <col min="60" max="60" width="3.1640625" style="59" customWidth="1"/>
    <col min="61" max="64" width="6.6640625" style="59" customWidth="1"/>
    <col min="65" max="65" width="11.83203125" style="59" customWidth="1"/>
    <col min="66" max="66" width="3.33203125" style="59" customWidth="1"/>
    <col min="67" max="72" width="6.6640625" style="59" customWidth="1"/>
    <col min="73" max="73" width="12" style="59" customWidth="1"/>
    <col min="74" max="74" width="4.83203125" style="59" customWidth="1"/>
    <col min="75" max="77" width="8.83203125" style="59"/>
    <col min="78" max="78" width="12" style="59" customWidth="1"/>
    <col min="79" max="16384" width="8.83203125" style="59"/>
  </cols>
  <sheetData>
    <row r="1" spans="1:79">
      <c r="A1" t="s">
        <v>43</v>
      </c>
      <c r="F1" s="66" t="s">
        <v>0</v>
      </c>
      <c r="G1" s="66"/>
      <c r="H1" s="211" t="s">
        <v>292</v>
      </c>
      <c r="I1" s="212"/>
      <c r="J1" s="212"/>
      <c r="K1" s="212"/>
      <c r="L1" s="212"/>
      <c r="M1" s="212"/>
      <c r="N1" s="66"/>
      <c r="O1" s="66"/>
      <c r="R1" s="60"/>
      <c r="X1" s="61"/>
      <c r="Y1" s="59" t="s">
        <v>1</v>
      </c>
      <c r="AA1" s="211" t="s">
        <v>293</v>
      </c>
      <c r="AB1" s="212"/>
      <c r="AC1" s="212"/>
      <c r="AD1" s="212"/>
      <c r="AE1" s="212"/>
      <c r="AF1" s="212"/>
      <c r="AG1" s="212"/>
      <c r="AH1" s="212"/>
      <c r="AK1" s="60"/>
      <c r="AP1" s="61"/>
      <c r="AQ1" s="59" t="s">
        <v>2</v>
      </c>
      <c r="AS1" s="212"/>
      <c r="AT1" s="212"/>
      <c r="AU1" s="212"/>
      <c r="AV1" s="212"/>
      <c r="AW1" s="212"/>
      <c r="AX1" s="212"/>
      <c r="AY1" s="212"/>
      <c r="AZ1" s="212"/>
      <c r="BC1" s="60"/>
      <c r="BH1" s="61"/>
      <c r="BI1" s="63"/>
      <c r="BJ1" s="63"/>
      <c r="BK1" s="63"/>
      <c r="BL1" s="63"/>
      <c r="BM1" s="64">
        <f ca="1">NOW()</f>
        <v>41974.813944907408</v>
      </c>
      <c r="BN1" s="65"/>
      <c r="BO1" s="66"/>
      <c r="BP1" s="66"/>
      <c r="BQ1" s="66"/>
      <c r="BR1" s="66"/>
      <c r="BS1" s="66"/>
      <c r="BT1" s="66"/>
      <c r="BU1" s="64">
        <f ca="1">NOW()</f>
        <v>41974.813944907408</v>
      </c>
      <c r="BV1" s="67"/>
      <c r="BW1" s="64"/>
      <c r="BX1" s="64"/>
      <c r="BY1" s="64"/>
      <c r="BZ1" s="64">
        <f ca="1">NOW()</f>
        <v>41974.813944907408</v>
      </c>
    </row>
    <row r="2" spans="1:79">
      <c r="A2" s="9" t="s">
        <v>44</v>
      </c>
      <c r="R2" s="60"/>
      <c r="X2" s="61"/>
      <c r="AK2" s="60"/>
      <c r="AP2" s="61"/>
      <c r="BC2" s="60"/>
      <c r="BH2" s="61"/>
      <c r="BI2" s="63"/>
      <c r="BJ2" s="63"/>
      <c r="BK2" s="63"/>
      <c r="BL2" s="63"/>
      <c r="BM2" s="69">
        <f ca="1">NOW()</f>
        <v>41974.813944907408</v>
      </c>
      <c r="BN2" s="65"/>
      <c r="BO2" s="66"/>
      <c r="BP2" s="66"/>
      <c r="BQ2" s="66"/>
      <c r="BR2" s="66"/>
      <c r="BS2" s="66"/>
      <c r="BT2" s="66"/>
      <c r="BU2" s="69">
        <f ca="1">NOW()</f>
        <v>41974.813944907408</v>
      </c>
      <c r="BV2" s="70"/>
      <c r="BW2" s="69"/>
      <c r="BX2" s="69"/>
      <c r="BY2" s="69"/>
      <c r="BZ2" s="69">
        <f ca="1">NOW()</f>
        <v>41974.813944907408</v>
      </c>
    </row>
    <row r="3" spans="1:79">
      <c r="A3" t="s">
        <v>188</v>
      </c>
      <c r="R3" s="60"/>
      <c r="X3" s="61"/>
      <c r="AK3" s="60"/>
      <c r="AP3" s="61"/>
      <c r="BC3" s="60"/>
      <c r="BH3" s="61"/>
      <c r="BI3" s="63"/>
      <c r="BJ3" s="71" t="s">
        <v>5</v>
      </c>
      <c r="BK3" s="63"/>
      <c r="BL3" s="63"/>
      <c r="BN3" s="65"/>
      <c r="BO3" s="66"/>
      <c r="BP3" s="72" t="s">
        <v>6</v>
      </c>
      <c r="BQ3" s="73"/>
      <c r="BR3" s="73"/>
      <c r="BS3" s="73"/>
      <c r="BT3" s="73"/>
      <c r="BU3" s="66"/>
      <c r="BV3" s="74"/>
      <c r="BW3" s="66"/>
      <c r="BX3" s="66"/>
      <c r="BY3" s="66"/>
      <c r="BZ3" s="66"/>
    </row>
    <row r="4" spans="1:79">
      <c r="F4" s="209" t="s">
        <v>3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75"/>
      <c r="S4" s="209" t="s">
        <v>4</v>
      </c>
      <c r="T4" s="209"/>
      <c r="U4" s="209"/>
      <c r="V4" s="73" t="s">
        <v>178</v>
      </c>
      <c r="W4" s="73"/>
      <c r="X4" s="61"/>
      <c r="Y4" s="209" t="s">
        <v>3</v>
      </c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75"/>
      <c r="AL4" s="209" t="s">
        <v>4</v>
      </c>
      <c r="AM4" s="209"/>
      <c r="AN4" s="209"/>
      <c r="AO4" s="73" t="s">
        <v>178</v>
      </c>
      <c r="AP4" s="61"/>
      <c r="AQ4" s="209" t="s">
        <v>3</v>
      </c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75"/>
      <c r="BD4" s="209" t="s">
        <v>4</v>
      </c>
      <c r="BE4" s="209"/>
      <c r="BF4" s="209"/>
      <c r="BG4" s="73" t="s">
        <v>178</v>
      </c>
      <c r="BH4" s="61"/>
      <c r="BI4" s="63"/>
      <c r="BJ4" s="77" t="s">
        <v>10</v>
      </c>
      <c r="BK4" s="63"/>
      <c r="BL4" s="63"/>
      <c r="BN4" s="65"/>
      <c r="BO4" s="73"/>
      <c r="BP4" s="73" t="s">
        <v>10</v>
      </c>
      <c r="BQ4" s="73"/>
      <c r="BR4" s="73"/>
      <c r="BS4" s="73" t="s">
        <v>11</v>
      </c>
      <c r="BT4" s="73"/>
      <c r="BU4" s="66"/>
      <c r="BV4" s="74"/>
      <c r="BW4" s="210" t="s">
        <v>12</v>
      </c>
      <c r="BX4" s="210"/>
      <c r="BY4" s="210"/>
      <c r="BZ4" s="210"/>
    </row>
    <row r="5" spans="1:79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18</v>
      </c>
      <c r="H5" s="73" t="s">
        <v>19</v>
      </c>
      <c r="I5" s="73" t="s">
        <v>179</v>
      </c>
      <c r="J5" s="73" t="s">
        <v>180</v>
      </c>
      <c r="K5" s="73" t="s">
        <v>181</v>
      </c>
      <c r="L5" s="73" t="s">
        <v>23</v>
      </c>
      <c r="M5" s="73" t="s">
        <v>182</v>
      </c>
      <c r="N5" s="73" t="s">
        <v>183</v>
      </c>
      <c r="O5" s="73" t="s">
        <v>184</v>
      </c>
      <c r="P5" s="73" t="s">
        <v>8</v>
      </c>
      <c r="Q5" s="73" t="s">
        <v>28</v>
      </c>
      <c r="R5" s="75"/>
      <c r="S5" s="73" t="s">
        <v>29</v>
      </c>
      <c r="T5" s="73" t="s">
        <v>128</v>
      </c>
      <c r="U5" s="73" t="s">
        <v>28</v>
      </c>
      <c r="V5" s="73" t="s">
        <v>32</v>
      </c>
      <c r="W5" s="73" t="s">
        <v>33</v>
      </c>
      <c r="X5" s="76"/>
      <c r="Y5" s="73" t="s">
        <v>17</v>
      </c>
      <c r="Z5" s="73" t="s">
        <v>18</v>
      </c>
      <c r="AA5" s="73" t="s">
        <v>19</v>
      </c>
      <c r="AB5" s="73" t="s">
        <v>179</v>
      </c>
      <c r="AC5" s="73" t="s">
        <v>180</v>
      </c>
      <c r="AD5" s="73" t="s">
        <v>181</v>
      </c>
      <c r="AE5" s="73" t="s">
        <v>23</v>
      </c>
      <c r="AF5" s="73" t="s">
        <v>182</v>
      </c>
      <c r="AG5" s="73" t="s">
        <v>183</v>
      </c>
      <c r="AH5" s="73" t="s">
        <v>184</v>
      </c>
      <c r="AI5" s="73" t="s">
        <v>8</v>
      </c>
      <c r="AJ5" s="73" t="s">
        <v>28</v>
      </c>
      <c r="AK5" s="75"/>
      <c r="AL5" s="73" t="s">
        <v>29</v>
      </c>
      <c r="AM5" s="73" t="s">
        <v>128</v>
      </c>
      <c r="AN5" s="73" t="s">
        <v>28</v>
      </c>
      <c r="AO5" s="73" t="s">
        <v>32</v>
      </c>
      <c r="AP5" s="76"/>
      <c r="AQ5" s="73" t="s">
        <v>17</v>
      </c>
      <c r="AR5" s="73" t="s">
        <v>18</v>
      </c>
      <c r="AS5" s="73" t="s">
        <v>19</v>
      </c>
      <c r="AT5" s="73" t="s">
        <v>179</v>
      </c>
      <c r="AU5" s="73" t="s">
        <v>180</v>
      </c>
      <c r="AV5" s="73" t="s">
        <v>181</v>
      </c>
      <c r="AW5" s="73" t="s">
        <v>23</v>
      </c>
      <c r="AX5" s="73" t="s">
        <v>182</v>
      </c>
      <c r="AY5" s="73" t="s">
        <v>183</v>
      </c>
      <c r="AZ5" s="73" t="s">
        <v>184</v>
      </c>
      <c r="BA5" s="73" t="s">
        <v>8</v>
      </c>
      <c r="BB5" s="73" t="s">
        <v>28</v>
      </c>
      <c r="BC5" s="75"/>
      <c r="BD5" s="73" t="s">
        <v>29</v>
      </c>
      <c r="BE5" s="73" t="s">
        <v>128</v>
      </c>
      <c r="BF5" s="73" t="s">
        <v>28</v>
      </c>
      <c r="BG5" s="73" t="s">
        <v>32</v>
      </c>
      <c r="BH5" s="76"/>
      <c r="BI5" s="77" t="s">
        <v>34</v>
      </c>
      <c r="BJ5" s="77" t="s">
        <v>35</v>
      </c>
      <c r="BK5" s="77" t="s">
        <v>36</v>
      </c>
      <c r="BL5" s="77" t="s">
        <v>28</v>
      </c>
      <c r="BM5" s="73" t="s">
        <v>37</v>
      </c>
      <c r="BN5" s="78"/>
      <c r="BO5" s="73" t="s">
        <v>34</v>
      </c>
      <c r="BP5" s="73" t="s">
        <v>35</v>
      </c>
      <c r="BQ5" s="73" t="s">
        <v>36</v>
      </c>
      <c r="BR5" s="79" t="s">
        <v>38</v>
      </c>
      <c r="BS5" s="73" t="s">
        <v>39</v>
      </c>
      <c r="BT5" s="79" t="s">
        <v>28</v>
      </c>
      <c r="BU5" s="73" t="s">
        <v>37</v>
      </c>
      <c r="BV5" s="78"/>
      <c r="BW5" s="79" t="s">
        <v>5</v>
      </c>
      <c r="BX5" s="79" t="s">
        <v>40</v>
      </c>
      <c r="BY5" s="79" t="s">
        <v>28</v>
      </c>
      <c r="BZ5" s="73" t="s">
        <v>37</v>
      </c>
      <c r="CA5" s="205" t="s">
        <v>314</v>
      </c>
    </row>
    <row r="6" spans="1:79">
      <c r="R6" s="60"/>
      <c r="X6" s="61"/>
      <c r="AK6" s="60"/>
      <c r="AP6" s="61"/>
      <c r="BC6" s="60"/>
      <c r="BH6" s="61"/>
      <c r="BI6" s="63"/>
      <c r="BJ6" s="63"/>
      <c r="BK6" s="63"/>
      <c r="BL6" s="63"/>
      <c r="BN6" s="65"/>
      <c r="BO6" s="66"/>
      <c r="BP6" s="66"/>
      <c r="BQ6" s="66"/>
      <c r="BR6" s="66"/>
      <c r="BS6" s="66"/>
      <c r="BT6" s="66"/>
      <c r="BU6" s="66"/>
      <c r="BV6" s="74"/>
      <c r="BW6" s="66"/>
      <c r="BX6" s="66"/>
      <c r="BY6" s="66"/>
      <c r="BZ6" s="66"/>
    </row>
    <row r="7" spans="1:79">
      <c r="A7" s="95">
        <v>45</v>
      </c>
      <c r="B7" s="93" t="s">
        <v>95</v>
      </c>
      <c r="C7" s="95" t="s">
        <v>97</v>
      </c>
      <c r="D7" s="95" t="s">
        <v>98</v>
      </c>
      <c r="E7" s="95" t="s">
        <v>99</v>
      </c>
      <c r="F7" s="80">
        <v>6</v>
      </c>
      <c r="G7" s="80">
        <v>6.5</v>
      </c>
      <c r="H7" s="80">
        <v>6.5</v>
      </c>
      <c r="I7" s="80">
        <v>6</v>
      </c>
      <c r="J7" s="80">
        <v>6.2</v>
      </c>
      <c r="K7" s="80">
        <v>6.2</v>
      </c>
      <c r="L7" s="80">
        <v>6.3</v>
      </c>
      <c r="M7" s="80">
        <v>6</v>
      </c>
      <c r="N7" s="97">
        <f t="shared" ref="N7:N22" si="0">SUM(F7:M7)</f>
        <v>49.699999999999996</v>
      </c>
      <c r="O7" s="96">
        <f t="shared" ref="O7:O22" si="1">N7/8</f>
        <v>6.2124999999999995</v>
      </c>
      <c r="P7" s="80">
        <v>6.4</v>
      </c>
      <c r="Q7" s="81">
        <f t="shared" ref="Q7:Q22" si="2">(O7*0.75)+(P7*0.25)</f>
        <v>6.2593750000000004</v>
      </c>
      <c r="R7" s="60"/>
      <c r="S7" s="80">
        <v>6.4</v>
      </c>
      <c r="T7" s="80">
        <v>8.1</v>
      </c>
      <c r="U7" s="90">
        <f t="shared" ref="U7:U22" si="3">(S7*0.25)+(T7*0.75)</f>
        <v>7.6749999999999989</v>
      </c>
      <c r="V7" s="90">
        <f t="shared" ref="V7:V22" si="4">(Q7+U7)/2</f>
        <v>6.9671874999999996</v>
      </c>
      <c r="W7" s="91">
        <v>0</v>
      </c>
      <c r="X7" s="61"/>
      <c r="Y7" s="80">
        <v>5</v>
      </c>
      <c r="Z7" s="80">
        <v>5.8</v>
      </c>
      <c r="AA7" s="80">
        <v>5.2</v>
      </c>
      <c r="AB7" s="80">
        <v>5.6</v>
      </c>
      <c r="AC7" s="80">
        <v>5.5</v>
      </c>
      <c r="AD7" s="80">
        <v>5</v>
      </c>
      <c r="AE7" s="80">
        <v>5.2</v>
      </c>
      <c r="AF7" s="80">
        <v>5.5</v>
      </c>
      <c r="AG7" s="97">
        <f t="shared" ref="AG7:AG22" si="5">SUM(Y7:AF7)</f>
        <v>42.800000000000004</v>
      </c>
      <c r="AH7" s="96">
        <f t="shared" ref="AH7:AH22" si="6">AG7/8</f>
        <v>5.3500000000000005</v>
      </c>
      <c r="AI7" s="80">
        <v>6.2</v>
      </c>
      <c r="AJ7" s="81">
        <f t="shared" ref="AJ7:AJ22" si="7">(AH7*0.75)+(AI7*0.25)</f>
        <v>5.5625</v>
      </c>
      <c r="AK7" s="60"/>
      <c r="AL7" s="80">
        <v>5.8</v>
      </c>
      <c r="AM7" s="80">
        <v>7.67</v>
      </c>
      <c r="AN7" s="90">
        <f t="shared" ref="AN7:AN22" si="8">(AL7*0.25)+(AM7*0.75)</f>
        <v>7.2024999999999997</v>
      </c>
      <c r="AO7" s="90">
        <f t="shared" ref="AO7:AO22" si="9">(AJ7+AN7)/2</f>
        <v>6.3825000000000003</v>
      </c>
      <c r="AP7" s="61"/>
      <c r="AQ7" s="80"/>
      <c r="AR7" s="80"/>
      <c r="AS7" s="80"/>
      <c r="AT7" s="80"/>
      <c r="AU7" s="80"/>
      <c r="AV7" s="80"/>
      <c r="AW7" s="80"/>
      <c r="AX7" s="80"/>
      <c r="AY7" s="97">
        <f t="shared" ref="AY7:AY22" si="10">SUM(AQ7:AX7)</f>
        <v>0</v>
      </c>
      <c r="AZ7" s="96">
        <f t="shared" ref="AZ7:AZ22" si="11">AY7/8</f>
        <v>0</v>
      </c>
      <c r="BA7" s="80"/>
      <c r="BB7" s="81">
        <f t="shared" ref="BB7:BB22" si="12">(AZ7*0.75)+(BA7*0.25)</f>
        <v>0</v>
      </c>
      <c r="BC7" s="60"/>
      <c r="BD7" s="80"/>
      <c r="BE7" s="80"/>
      <c r="BF7" s="90">
        <f t="shared" ref="BF7:BF22" si="13">(BD7*0.25)+(BE7*0.75)</f>
        <v>0</v>
      </c>
      <c r="BG7" s="90">
        <f t="shared" ref="BG7:BG22" si="14">(BB7+BF7)/2</f>
        <v>0</v>
      </c>
      <c r="BH7" s="61"/>
      <c r="BI7" s="96">
        <f t="shared" ref="BI7:BI22" si="15">Q7</f>
        <v>6.2593750000000004</v>
      </c>
      <c r="BJ7" s="96">
        <f t="shared" ref="BJ7:BJ22" si="16">AJ7</f>
        <v>5.5625</v>
      </c>
      <c r="BK7" s="96"/>
      <c r="BL7" s="96">
        <f t="shared" ref="BL7:BL22" si="17">AVERAGE(BI7:BK7)</f>
        <v>5.9109375000000002</v>
      </c>
      <c r="BM7" s="59">
        <f t="shared" ref="BM7:BM22" si="18">RANK(BL7,BL$7:BL$22)</f>
        <v>2</v>
      </c>
      <c r="BN7" s="65"/>
      <c r="BO7" s="81">
        <f t="shared" ref="BO7:BO22" si="19">U7</f>
        <v>7.6749999999999989</v>
      </c>
      <c r="BP7" s="81">
        <f t="shared" ref="BP7:BP22" si="20">AN7</f>
        <v>7.2024999999999997</v>
      </c>
      <c r="BQ7" s="81"/>
      <c r="BR7" s="81">
        <f t="shared" ref="BR7:BR22" si="21">AVERAGE(BO7:BQ7)</f>
        <v>7.4387499999999989</v>
      </c>
      <c r="BS7" s="81">
        <f t="shared" ref="BS7:BS22" si="22">W7</f>
        <v>0</v>
      </c>
      <c r="BT7" s="81">
        <f t="shared" ref="BT7:BT22" si="23">BR7-BS7</f>
        <v>7.4387499999999989</v>
      </c>
      <c r="BU7" s="66">
        <f t="shared" ref="BU7:BU22" si="24">RANK(BT7,BT$7:BT$22)</f>
        <v>3</v>
      </c>
      <c r="BV7" s="74"/>
      <c r="BW7" s="81">
        <f t="shared" ref="BW7:BW22" si="25">BL7</f>
        <v>5.9109375000000002</v>
      </c>
      <c r="BX7" s="81">
        <f t="shared" ref="BX7:BX22" si="26">BT7</f>
        <v>7.4387499999999989</v>
      </c>
      <c r="BY7" s="81">
        <f t="shared" ref="BY7:BY22" si="27">AVERAGE(BW7,BX7)</f>
        <v>6.6748437499999991</v>
      </c>
      <c r="BZ7" s="66">
        <v>1</v>
      </c>
      <c r="CA7" s="59">
        <v>13</v>
      </c>
    </row>
    <row r="8" spans="1:79">
      <c r="A8" s="95">
        <v>102</v>
      </c>
      <c r="B8" s="93" t="s">
        <v>100</v>
      </c>
      <c r="C8" s="95" t="s">
        <v>97</v>
      </c>
      <c r="D8" s="95" t="s">
        <v>98</v>
      </c>
      <c r="E8" s="95" t="s">
        <v>99</v>
      </c>
      <c r="F8" s="80">
        <v>5.7</v>
      </c>
      <c r="G8" s="80">
        <v>6.3</v>
      </c>
      <c r="H8" s="80">
        <v>5.7</v>
      </c>
      <c r="I8" s="80">
        <v>5.3</v>
      </c>
      <c r="J8" s="80">
        <v>6.3</v>
      </c>
      <c r="K8" s="80">
        <v>6.3</v>
      </c>
      <c r="L8" s="80">
        <v>6.5</v>
      </c>
      <c r="M8" s="80">
        <v>5.7</v>
      </c>
      <c r="N8" s="97">
        <f t="shared" si="0"/>
        <v>47.800000000000004</v>
      </c>
      <c r="O8" s="96">
        <f t="shared" si="1"/>
        <v>5.9750000000000005</v>
      </c>
      <c r="P8" s="80">
        <v>6.3</v>
      </c>
      <c r="Q8" s="81">
        <f t="shared" si="2"/>
        <v>6.0562500000000004</v>
      </c>
      <c r="R8" s="60"/>
      <c r="S8" s="80">
        <v>6.1</v>
      </c>
      <c r="T8" s="80">
        <v>8</v>
      </c>
      <c r="U8" s="90">
        <f t="shared" si="3"/>
        <v>7.5250000000000004</v>
      </c>
      <c r="V8" s="90">
        <f t="shared" si="4"/>
        <v>6.7906250000000004</v>
      </c>
      <c r="W8" s="91">
        <v>0</v>
      </c>
      <c r="X8" s="61"/>
      <c r="Y8" s="80">
        <v>5.5</v>
      </c>
      <c r="Z8" s="80">
        <v>6.5</v>
      </c>
      <c r="AA8" s="80">
        <v>5.8</v>
      </c>
      <c r="AB8" s="80">
        <v>6</v>
      </c>
      <c r="AC8" s="80">
        <v>5.5</v>
      </c>
      <c r="AD8" s="80">
        <v>5</v>
      </c>
      <c r="AE8" s="80">
        <v>4.5</v>
      </c>
      <c r="AF8" s="80">
        <v>5</v>
      </c>
      <c r="AG8" s="97">
        <f t="shared" si="5"/>
        <v>43.8</v>
      </c>
      <c r="AH8" s="96">
        <f t="shared" si="6"/>
        <v>5.4749999999999996</v>
      </c>
      <c r="AI8" s="80">
        <v>6.2</v>
      </c>
      <c r="AJ8" s="81">
        <f t="shared" si="7"/>
        <v>5.6562499999999991</v>
      </c>
      <c r="AK8" s="60"/>
      <c r="AL8" s="80">
        <v>6.5</v>
      </c>
      <c r="AM8" s="80">
        <v>7.44</v>
      </c>
      <c r="AN8" s="90">
        <f t="shared" si="8"/>
        <v>7.2050000000000001</v>
      </c>
      <c r="AO8" s="90">
        <f t="shared" si="9"/>
        <v>6.4306249999999991</v>
      </c>
      <c r="AP8" s="61"/>
      <c r="AQ8" s="80"/>
      <c r="AR8" s="80"/>
      <c r="AS8" s="80"/>
      <c r="AT8" s="80"/>
      <c r="AU8" s="80"/>
      <c r="AV8" s="80"/>
      <c r="AW8" s="80"/>
      <c r="AX8" s="80"/>
      <c r="AY8" s="97">
        <f t="shared" si="10"/>
        <v>0</v>
      </c>
      <c r="AZ8" s="96">
        <f t="shared" si="11"/>
        <v>0</v>
      </c>
      <c r="BA8" s="80"/>
      <c r="BB8" s="81">
        <f t="shared" si="12"/>
        <v>0</v>
      </c>
      <c r="BC8" s="60"/>
      <c r="BD8" s="80"/>
      <c r="BE8" s="80"/>
      <c r="BF8" s="90">
        <f t="shared" si="13"/>
        <v>0</v>
      </c>
      <c r="BG8" s="90">
        <f t="shared" si="14"/>
        <v>0</v>
      </c>
      <c r="BH8" s="61"/>
      <c r="BI8" s="96">
        <f t="shared" si="15"/>
        <v>6.0562500000000004</v>
      </c>
      <c r="BJ8" s="96">
        <f t="shared" si="16"/>
        <v>5.6562499999999991</v>
      </c>
      <c r="BK8" s="96"/>
      <c r="BL8" s="96">
        <f t="shared" si="17"/>
        <v>5.8562499999999993</v>
      </c>
      <c r="BM8" s="59">
        <f t="shared" si="18"/>
        <v>5</v>
      </c>
      <c r="BN8" s="65"/>
      <c r="BO8" s="81">
        <f t="shared" si="19"/>
        <v>7.5250000000000004</v>
      </c>
      <c r="BP8" s="81">
        <f t="shared" si="20"/>
        <v>7.2050000000000001</v>
      </c>
      <c r="BQ8" s="81"/>
      <c r="BR8" s="81">
        <f t="shared" si="21"/>
        <v>7.3650000000000002</v>
      </c>
      <c r="BS8" s="81">
        <f t="shared" si="22"/>
        <v>0</v>
      </c>
      <c r="BT8" s="81">
        <f t="shared" si="23"/>
        <v>7.3650000000000002</v>
      </c>
      <c r="BU8" s="183">
        <f t="shared" si="24"/>
        <v>6</v>
      </c>
      <c r="BV8" s="74"/>
      <c r="BW8" s="81">
        <f t="shared" si="25"/>
        <v>5.8562499999999993</v>
      </c>
      <c r="BX8" s="81">
        <f t="shared" si="26"/>
        <v>7.3650000000000002</v>
      </c>
      <c r="BY8" s="81">
        <f t="shared" si="27"/>
        <v>6.6106249999999998</v>
      </c>
      <c r="BZ8" s="183">
        <v>2</v>
      </c>
      <c r="CA8" s="59">
        <v>13</v>
      </c>
    </row>
    <row r="9" spans="1:79">
      <c r="A9" s="95">
        <v>92</v>
      </c>
      <c r="B9" s="93" t="s">
        <v>189</v>
      </c>
      <c r="C9" s="95" t="s">
        <v>193</v>
      </c>
      <c r="D9" s="95" t="s">
        <v>194</v>
      </c>
      <c r="E9" s="95" t="s">
        <v>195</v>
      </c>
      <c r="F9" s="80">
        <v>5.7</v>
      </c>
      <c r="G9" s="80">
        <v>6</v>
      </c>
      <c r="H9" s="80">
        <v>5.5</v>
      </c>
      <c r="I9" s="80">
        <v>5.7</v>
      </c>
      <c r="J9" s="80">
        <v>5.5</v>
      </c>
      <c r="K9" s="80">
        <v>5.5</v>
      </c>
      <c r="L9" s="80">
        <v>5.7</v>
      </c>
      <c r="M9" s="80">
        <v>5.3</v>
      </c>
      <c r="N9" s="97">
        <f t="shared" si="0"/>
        <v>44.9</v>
      </c>
      <c r="O9" s="96">
        <f t="shared" si="1"/>
        <v>5.6124999999999998</v>
      </c>
      <c r="P9" s="80">
        <v>5.7</v>
      </c>
      <c r="Q9" s="81">
        <f t="shared" si="2"/>
        <v>5.6343749999999995</v>
      </c>
      <c r="R9" s="60"/>
      <c r="S9" s="80">
        <v>5.7</v>
      </c>
      <c r="T9" s="80">
        <v>7.5</v>
      </c>
      <c r="U9" s="90">
        <f t="shared" si="3"/>
        <v>7.05</v>
      </c>
      <c r="V9" s="90">
        <f t="shared" si="4"/>
        <v>6.3421874999999996</v>
      </c>
      <c r="W9" s="91">
        <v>0</v>
      </c>
      <c r="X9" s="61"/>
      <c r="Y9" s="80">
        <v>6</v>
      </c>
      <c r="Z9" s="80">
        <v>4.5</v>
      </c>
      <c r="AA9" s="80">
        <v>5</v>
      </c>
      <c r="AB9" s="80">
        <v>5.5</v>
      </c>
      <c r="AC9" s="80">
        <v>5</v>
      </c>
      <c r="AD9" s="80">
        <v>4.8</v>
      </c>
      <c r="AE9" s="80">
        <v>4.5</v>
      </c>
      <c r="AF9" s="80">
        <v>5</v>
      </c>
      <c r="AG9" s="97">
        <f t="shared" si="5"/>
        <v>40.299999999999997</v>
      </c>
      <c r="AH9" s="96">
        <f t="shared" si="6"/>
        <v>5.0374999999999996</v>
      </c>
      <c r="AI9" s="80">
        <v>6</v>
      </c>
      <c r="AJ9" s="81">
        <f t="shared" si="7"/>
        <v>5.2781249999999993</v>
      </c>
      <c r="AK9" s="60"/>
      <c r="AL9" s="80">
        <v>5</v>
      </c>
      <c r="AM9" s="80">
        <v>7.4</v>
      </c>
      <c r="AN9" s="90">
        <f t="shared" si="8"/>
        <v>6.8000000000000007</v>
      </c>
      <c r="AO9" s="90">
        <f t="shared" si="9"/>
        <v>6.0390625</v>
      </c>
      <c r="AP9" s="61"/>
      <c r="AQ9" s="80"/>
      <c r="AR9" s="80"/>
      <c r="AS9" s="80"/>
      <c r="AT9" s="80"/>
      <c r="AU9" s="80"/>
      <c r="AV9" s="80"/>
      <c r="AW9" s="80"/>
      <c r="AX9" s="80"/>
      <c r="AY9" s="97">
        <f t="shared" si="10"/>
        <v>0</v>
      </c>
      <c r="AZ9" s="96">
        <f t="shared" si="11"/>
        <v>0</v>
      </c>
      <c r="BA9" s="80"/>
      <c r="BB9" s="81">
        <f t="shared" si="12"/>
        <v>0</v>
      </c>
      <c r="BC9" s="60"/>
      <c r="BD9" s="80"/>
      <c r="BE9" s="80"/>
      <c r="BF9" s="90">
        <f t="shared" si="13"/>
        <v>0</v>
      </c>
      <c r="BG9" s="90">
        <f t="shared" si="14"/>
        <v>0</v>
      </c>
      <c r="BH9" s="61"/>
      <c r="BI9" s="96">
        <f t="shared" si="15"/>
        <v>5.6343749999999995</v>
      </c>
      <c r="BJ9" s="96">
        <f t="shared" si="16"/>
        <v>5.2781249999999993</v>
      </c>
      <c r="BK9" s="96"/>
      <c r="BL9" s="96">
        <f t="shared" si="17"/>
        <v>5.4562499999999989</v>
      </c>
      <c r="BM9" s="59">
        <f t="shared" si="18"/>
        <v>8</v>
      </c>
      <c r="BN9" s="65"/>
      <c r="BO9" s="81">
        <f t="shared" si="19"/>
        <v>7.05</v>
      </c>
      <c r="BP9" s="81">
        <f t="shared" si="20"/>
        <v>6.8000000000000007</v>
      </c>
      <c r="BQ9" s="81"/>
      <c r="BR9" s="81">
        <f t="shared" si="21"/>
        <v>6.9250000000000007</v>
      </c>
      <c r="BS9" s="81">
        <f t="shared" si="22"/>
        <v>0</v>
      </c>
      <c r="BT9" s="81">
        <f t="shared" si="23"/>
        <v>6.9250000000000007</v>
      </c>
      <c r="BU9" s="183">
        <f t="shared" si="24"/>
        <v>9</v>
      </c>
      <c r="BV9" s="74"/>
      <c r="BW9" s="81">
        <f t="shared" si="25"/>
        <v>5.4562499999999989</v>
      </c>
      <c r="BX9" s="81">
        <f t="shared" si="26"/>
        <v>6.9250000000000007</v>
      </c>
      <c r="BY9" s="81">
        <f t="shared" si="27"/>
        <v>6.1906249999999998</v>
      </c>
      <c r="BZ9" s="183">
        <v>3</v>
      </c>
      <c r="CA9" s="59">
        <v>13</v>
      </c>
    </row>
    <row r="10" spans="1:79">
      <c r="A10" s="95">
        <v>58</v>
      </c>
      <c r="B10" s="93" t="s">
        <v>64</v>
      </c>
      <c r="C10" s="95" t="s">
        <v>69</v>
      </c>
      <c r="D10" s="95" t="s">
        <v>70</v>
      </c>
      <c r="E10" s="95" t="s">
        <v>142</v>
      </c>
      <c r="F10" s="80">
        <v>5.5</v>
      </c>
      <c r="G10" s="80">
        <v>6.2</v>
      </c>
      <c r="H10" s="80">
        <v>6</v>
      </c>
      <c r="I10" s="80">
        <v>5.8</v>
      </c>
      <c r="J10" s="80">
        <v>5.7</v>
      </c>
      <c r="K10" s="80">
        <v>6</v>
      </c>
      <c r="L10" s="80">
        <v>6.3</v>
      </c>
      <c r="M10" s="80">
        <v>5.5</v>
      </c>
      <c r="N10" s="97">
        <f t="shared" si="0"/>
        <v>47</v>
      </c>
      <c r="O10" s="96">
        <f t="shared" si="1"/>
        <v>5.875</v>
      </c>
      <c r="P10" s="80">
        <v>6.2</v>
      </c>
      <c r="Q10" s="81">
        <f t="shared" si="2"/>
        <v>5.9562499999999998</v>
      </c>
      <c r="R10" s="60"/>
      <c r="S10" s="80">
        <v>6</v>
      </c>
      <c r="T10" s="80">
        <v>6.9</v>
      </c>
      <c r="U10" s="90">
        <f t="shared" si="3"/>
        <v>6.6750000000000007</v>
      </c>
      <c r="V10" s="90">
        <f t="shared" si="4"/>
        <v>6.3156250000000007</v>
      </c>
      <c r="W10" s="91">
        <v>0</v>
      </c>
      <c r="X10" s="61"/>
      <c r="Y10" s="80">
        <v>5.8</v>
      </c>
      <c r="Z10" s="80">
        <v>6</v>
      </c>
      <c r="AA10" s="80">
        <v>4.8</v>
      </c>
      <c r="AB10" s="80">
        <v>5.2</v>
      </c>
      <c r="AC10" s="80">
        <v>6</v>
      </c>
      <c r="AD10" s="80">
        <v>6</v>
      </c>
      <c r="AE10" s="80">
        <v>5.8</v>
      </c>
      <c r="AF10" s="80">
        <v>5.5</v>
      </c>
      <c r="AG10" s="97">
        <f t="shared" si="5"/>
        <v>45.099999999999994</v>
      </c>
      <c r="AH10" s="96">
        <f t="shared" si="6"/>
        <v>5.6374999999999993</v>
      </c>
      <c r="AI10" s="80">
        <v>6.5</v>
      </c>
      <c r="AJ10" s="81">
        <f t="shared" si="7"/>
        <v>5.8531249999999995</v>
      </c>
      <c r="AK10" s="60"/>
      <c r="AL10" s="80">
        <v>5.5</v>
      </c>
      <c r="AM10" s="80">
        <v>6.44</v>
      </c>
      <c r="AN10" s="90">
        <f t="shared" si="8"/>
        <v>6.2050000000000001</v>
      </c>
      <c r="AO10" s="90">
        <f t="shared" si="9"/>
        <v>6.0290625000000002</v>
      </c>
      <c r="AP10" s="61"/>
      <c r="AQ10" s="80"/>
      <c r="AR10" s="80"/>
      <c r="AS10" s="80"/>
      <c r="AT10" s="80"/>
      <c r="AU10" s="80"/>
      <c r="AV10" s="80"/>
      <c r="AW10" s="80"/>
      <c r="AX10" s="80"/>
      <c r="AY10" s="97">
        <f t="shared" si="10"/>
        <v>0</v>
      </c>
      <c r="AZ10" s="96">
        <f t="shared" si="11"/>
        <v>0</v>
      </c>
      <c r="BA10" s="80"/>
      <c r="BB10" s="81">
        <f t="shared" si="12"/>
        <v>0</v>
      </c>
      <c r="BC10" s="60"/>
      <c r="BD10" s="80"/>
      <c r="BE10" s="80"/>
      <c r="BF10" s="90">
        <f t="shared" si="13"/>
        <v>0</v>
      </c>
      <c r="BG10" s="90">
        <f t="shared" si="14"/>
        <v>0</v>
      </c>
      <c r="BH10" s="61"/>
      <c r="BI10" s="96">
        <f t="shared" si="15"/>
        <v>5.9562499999999998</v>
      </c>
      <c r="BJ10" s="96">
        <f t="shared" si="16"/>
        <v>5.8531249999999995</v>
      </c>
      <c r="BK10" s="96"/>
      <c r="BL10" s="96">
        <f t="shared" si="17"/>
        <v>5.9046874999999996</v>
      </c>
      <c r="BM10" s="59">
        <f t="shared" si="18"/>
        <v>3</v>
      </c>
      <c r="BN10" s="65"/>
      <c r="BO10" s="81">
        <f t="shared" si="19"/>
        <v>6.6750000000000007</v>
      </c>
      <c r="BP10" s="81">
        <f t="shared" si="20"/>
        <v>6.2050000000000001</v>
      </c>
      <c r="BQ10" s="81"/>
      <c r="BR10" s="81">
        <f t="shared" si="21"/>
        <v>6.44</v>
      </c>
      <c r="BS10" s="81">
        <f t="shared" si="22"/>
        <v>0</v>
      </c>
      <c r="BT10" s="81">
        <f t="shared" si="23"/>
        <v>6.44</v>
      </c>
      <c r="BU10" s="183">
        <f t="shared" si="24"/>
        <v>12</v>
      </c>
      <c r="BV10" s="74"/>
      <c r="BW10" s="81">
        <f t="shared" si="25"/>
        <v>5.9046874999999996</v>
      </c>
      <c r="BX10" s="81">
        <f t="shared" si="26"/>
        <v>6.44</v>
      </c>
      <c r="BY10" s="81">
        <f t="shared" si="27"/>
        <v>6.1723437499999996</v>
      </c>
      <c r="BZ10" s="183">
        <v>4</v>
      </c>
      <c r="CA10" s="59">
        <v>13</v>
      </c>
    </row>
    <row r="11" spans="1:79">
      <c r="A11" s="95">
        <v>91</v>
      </c>
      <c r="B11" s="93" t="s">
        <v>50</v>
      </c>
      <c r="C11" s="95" t="s">
        <v>191</v>
      </c>
      <c r="D11" s="95" t="s">
        <v>46</v>
      </c>
      <c r="E11" s="95" t="s">
        <v>142</v>
      </c>
      <c r="F11" s="80">
        <v>4.7</v>
      </c>
      <c r="G11" s="80">
        <v>6.2</v>
      </c>
      <c r="H11" s="80">
        <v>6</v>
      </c>
      <c r="I11" s="80">
        <v>6</v>
      </c>
      <c r="J11" s="80">
        <v>6</v>
      </c>
      <c r="K11" s="80">
        <v>6</v>
      </c>
      <c r="L11" s="80">
        <v>6.5</v>
      </c>
      <c r="M11" s="80">
        <v>5.7</v>
      </c>
      <c r="N11" s="97">
        <f t="shared" si="0"/>
        <v>47.1</v>
      </c>
      <c r="O11" s="96">
        <f t="shared" si="1"/>
        <v>5.8875000000000002</v>
      </c>
      <c r="P11" s="80">
        <v>6</v>
      </c>
      <c r="Q11" s="81">
        <f t="shared" si="2"/>
        <v>5.9156250000000004</v>
      </c>
      <c r="R11" s="60"/>
      <c r="S11" s="80">
        <v>5.3</v>
      </c>
      <c r="T11" s="80">
        <v>6.6</v>
      </c>
      <c r="U11" s="90">
        <f t="shared" si="3"/>
        <v>6.2749999999999995</v>
      </c>
      <c r="V11" s="90">
        <f t="shared" si="4"/>
        <v>6.0953125000000004</v>
      </c>
      <c r="W11" s="91">
        <v>0</v>
      </c>
      <c r="X11" s="61"/>
      <c r="Y11" s="80">
        <v>4.8</v>
      </c>
      <c r="Z11" s="80">
        <v>5</v>
      </c>
      <c r="AA11" s="80">
        <v>5</v>
      </c>
      <c r="AB11" s="80">
        <v>6.2</v>
      </c>
      <c r="AC11" s="80">
        <v>5.2</v>
      </c>
      <c r="AD11" s="80">
        <v>5</v>
      </c>
      <c r="AE11" s="80">
        <v>4.8</v>
      </c>
      <c r="AF11" s="80">
        <v>5.4</v>
      </c>
      <c r="AG11" s="97">
        <f t="shared" si="5"/>
        <v>41.4</v>
      </c>
      <c r="AH11" s="96">
        <f t="shared" si="6"/>
        <v>5.1749999999999998</v>
      </c>
      <c r="AI11" s="80">
        <v>6</v>
      </c>
      <c r="AJ11" s="81">
        <f t="shared" si="7"/>
        <v>5.3812499999999996</v>
      </c>
      <c r="AK11" s="60"/>
      <c r="AL11" s="80">
        <v>4.5</v>
      </c>
      <c r="AM11" s="80">
        <v>6.5</v>
      </c>
      <c r="AN11" s="90">
        <f t="shared" si="8"/>
        <v>6</v>
      </c>
      <c r="AO11" s="90">
        <f t="shared" si="9"/>
        <v>5.6906249999999998</v>
      </c>
      <c r="AP11" s="61"/>
      <c r="AQ11" s="80"/>
      <c r="AR11" s="80"/>
      <c r="AS11" s="80"/>
      <c r="AT11" s="80"/>
      <c r="AU11" s="80"/>
      <c r="AV11" s="80"/>
      <c r="AW11" s="80"/>
      <c r="AX11" s="80"/>
      <c r="AY11" s="97">
        <f t="shared" si="10"/>
        <v>0</v>
      </c>
      <c r="AZ11" s="96">
        <f t="shared" si="11"/>
        <v>0</v>
      </c>
      <c r="BA11" s="80"/>
      <c r="BB11" s="81">
        <f t="shared" si="12"/>
        <v>0</v>
      </c>
      <c r="BC11" s="60"/>
      <c r="BD11" s="80"/>
      <c r="BE11" s="80"/>
      <c r="BF11" s="90">
        <f t="shared" si="13"/>
        <v>0</v>
      </c>
      <c r="BG11" s="90">
        <f t="shared" si="14"/>
        <v>0</v>
      </c>
      <c r="BH11" s="61"/>
      <c r="BI11" s="96">
        <f t="shared" si="15"/>
        <v>5.9156250000000004</v>
      </c>
      <c r="BJ11" s="96">
        <f t="shared" si="16"/>
        <v>5.3812499999999996</v>
      </c>
      <c r="BK11" s="96"/>
      <c r="BL11" s="96">
        <f t="shared" si="17"/>
        <v>5.6484375</v>
      </c>
      <c r="BM11" s="59">
        <f t="shared" si="18"/>
        <v>7</v>
      </c>
      <c r="BN11" s="65"/>
      <c r="BO11" s="81">
        <f t="shared" si="19"/>
        <v>6.2749999999999995</v>
      </c>
      <c r="BP11" s="81">
        <f t="shared" si="20"/>
        <v>6</v>
      </c>
      <c r="BQ11" s="81"/>
      <c r="BR11" s="81">
        <f t="shared" si="21"/>
        <v>6.1374999999999993</v>
      </c>
      <c r="BS11" s="81">
        <f t="shared" si="22"/>
        <v>0</v>
      </c>
      <c r="BT11" s="81">
        <f t="shared" si="23"/>
        <v>6.1374999999999993</v>
      </c>
      <c r="BU11" s="183">
        <f t="shared" si="24"/>
        <v>15</v>
      </c>
      <c r="BV11" s="74"/>
      <c r="BW11" s="81">
        <f t="shared" si="25"/>
        <v>5.6484375</v>
      </c>
      <c r="BX11" s="81">
        <f t="shared" si="26"/>
        <v>6.1374999999999993</v>
      </c>
      <c r="BY11" s="81">
        <f t="shared" si="27"/>
        <v>5.8929687499999996</v>
      </c>
      <c r="BZ11" s="183">
        <v>5</v>
      </c>
      <c r="CA11" s="59">
        <v>13</v>
      </c>
    </row>
    <row r="12" spans="1:79">
      <c r="A12" s="95">
        <v>57</v>
      </c>
      <c r="B12" s="93" t="s">
        <v>190</v>
      </c>
      <c r="C12" s="95" t="s">
        <v>199</v>
      </c>
      <c r="D12" s="95" t="s">
        <v>200</v>
      </c>
      <c r="E12" s="95" t="s">
        <v>156</v>
      </c>
      <c r="F12" s="80">
        <v>3</v>
      </c>
      <c r="G12" s="80">
        <v>5.7</v>
      </c>
      <c r="H12" s="80">
        <v>5.7</v>
      </c>
      <c r="I12" s="80">
        <v>5.7</v>
      </c>
      <c r="J12" s="80">
        <v>4.7</v>
      </c>
      <c r="K12" s="80">
        <v>4.7</v>
      </c>
      <c r="L12" s="80">
        <v>5.2</v>
      </c>
      <c r="M12" s="80">
        <v>5.2</v>
      </c>
      <c r="N12" s="97">
        <f t="shared" si="0"/>
        <v>39.9</v>
      </c>
      <c r="O12" s="96">
        <f t="shared" si="1"/>
        <v>4.9874999999999998</v>
      </c>
      <c r="P12" s="80">
        <v>6.5</v>
      </c>
      <c r="Q12" s="81">
        <f t="shared" si="2"/>
        <v>5.3656249999999996</v>
      </c>
      <c r="R12" s="60"/>
      <c r="S12" s="80">
        <v>5.7</v>
      </c>
      <c r="T12" s="80">
        <v>6.5</v>
      </c>
      <c r="U12" s="90">
        <f t="shared" si="3"/>
        <v>6.3</v>
      </c>
      <c r="V12" s="90">
        <f t="shared" si="4"/>
        <v>5.8328124999999993</v>
      </c>
      <c r="W12" s="91">
        <v>0</v>
      </c>
      <c r="X12" s="61"/>
      <c r="Y12" s="80">
        <v>4.5</v>
      </c>
      <c r="Z12" s="80">
        <v>4.5</v>
      </c>
      <c r="AA12" s="80">
        <v>5</v>
      </c>
      <c r="AB12" s="80">
        <v>5</v>
      </c>
      <c r="AC12" s="80">
        <v>4.8</v>
      </c>
      <c r="AD12" s="80">
        <v>5</v>
      </c>
      <c r="AE12" s="80">
        <v>4.5</v>
      </c>
      <c r="AF12" s="80">
        <v>5</v>
      </c>
      <c r="AG12" s="97">
        <f t="shared" si="5"/>
        <v>38.299999999999997</v>
      </c>
      <c r="AH12" s="96">
        <f t="shared" si="6"/>
        <v>4.7874999999999996</v>
      </c>
      <c r="AI12" s="80">
        <v>6</v>
      </c>
      <c r="AJ12" s="81">
        <f t="shared" si="7"/>
        <v>5.0906249999999993</v>
      </c>
      <c r="AK12" s="60"/>
      <c r="AL12" s="80">
        <v>5.5</v>
      </c>
      <c r="AM12" s="80">
        <v>6.6</v>
      </c>
      <c r="AN12" s="90">
        <f t="shared" si="8"/>
        <v>6.3249999999999993</v>
      </c>
      <c r="AO12" s="90">
        <f t="shared" si="9"/>
        <v>5.7078124999999993</v>
      </c>
      <c r="AP12" s="61"/>
      <c r="AQ12" s="80"/>
      <c r="AR12" s="80"/>
      <c r="AS12" s="80"/>
      <c r="AT12" s="80"/>
      <c r="AU12" s="80"/>
      <c r="AV12" s="80"/>
      <c r="AW12" s="80"/>
      <c r="AX12" s="80"/>
      <c r="AY12" s="97">
        <f t="shared" si="10"/>
        <v>0</v>
      </c>
      <c r="AZ12" s="96">
        <f t="shared" si="11"/>
        <v>0</v>
      </c>
      <c r="BA12" s="80"/>
      <c r="BB12" s="81">
        <f t="shared" si="12"/>
        <v>0</v>
      </c>
      <c r="BC12" s="60"/>
      <c r="BD12" s="80"/>
      <c r="BE12" s="80"/>
      <c r="BF12" s="90">
        <f t="shared" si="13"/>
        <v>0</v>
      </c>
      <c r="BG12" s="90">
        <f t="shared" si="14"/>
        <v>0</v>
      </c>
      <c r="BH12" s="61"/>
      <c r="BI12" s="96">
        <f t="shared" si="15"/>
        <v>5.3656249999999996</v>
      </c>
      <c r="BJ12" s="96">
        <f t="shared" si="16"/>
        <v>5.0906249999999993</v>
      </c>
      <c r="BK12" s="96"/>
      <c r="BL12" s="96">
        <f t="shared" si="17"/>
        <v>5.2281249999999995</v>
      </c>
      <c r="BM12" s="59">
        <f t="shared" si="18"/>
        <v>11</v>
      </c>
      <c r="BN12" s="65"/>
      <c r="BO12" s="81">
        <f t="shared" si="19"/>
        <v>6.3</v>
      </c>
      <c r="BP12" s="81">
        <f t="shared" si="20"/>
        <v>6.3249999999999993</v>
      </c>
      <c r="BQ12" s="81"/>
      <c r="BR12" s="81">
        <f t="shared" si="21"/>
        <v>6.3125</v>
      </c>
      <c r="BS12" s="81">
        <f t="shared" si="22"/>
        <v>0</v>
      </c>
      <c r="BT12" s="81">
        <f t="shared" si="23"/>
        <v>6.3125</v>
      </c>
      <c r="BU12" s="183">
        <f t="shared" si="24"/>
        <v>14</v>
      </c>
      <c r="BV12" s="74"/>
      <c r="BW12" s="81">
        <f t="shared" si="25"/>
        <v>5.2281249999999995</v>
      </c>
      <c r="BX12" s="81">
        <f t="shared" si="26"/>
        <v>6.3125</v>
      </c>
      <c r="BY12" s="81">
        <f t="shared" si="27"/>
        <v>5.7703124999999993</v>
      </c>
      <c r="BZ12" s="183">
        <v>6</v>
      </c>
      <c r="CA12" s="59">
        <v>13</v>
      </c>
    </row>
    <row r="13" spans="1:79">
      <c r="A13" s="95">
        <v>88</v>
      </c>
      <c r="B13" s="93" t="s">
        <v>112</v>
      </c>
      <c r="C13" s="95" t="s">
        <v>191</v>
      </c>
      <c r="D13" s="95" t="s">
        <v>46</v>
      </c>
      <c r="E13" s="95" t="s">
        <v>143</v>
      </c>
      <c r="F13" s="80">
        <v>5.5</v>
      </c>
      <c r="G13" s="80">
        <v>6</v>
      </c>
      <c r="H13" s="80">
        <v>6</v>
      </c>
      <c r="I13" s="80">
        <v>5.8</v>
      </c>
      <c r="J13" s="80">
        <v>5.9</v>
      </c>
      <c r="K13" s="80">
        <v>5.9</v>
      </c>
      <c r="L13" s="80">
        <v>0</v>
      </c>
      <c r="M13" s="80">
        <v>5.7</v>
      </c>
      <c r="N13" s="97">
        <f t="shared" si="0"/>
        <v>40.800000000000004</v>
      </c>
      <c r="O13" s="96">
        <f t="shared" si="1"/>
        <v>5.1000000000000005</v>
      </c>
      <c r="P13" s="80">
        <v>5.3</v>
      </c>
      <c r="Q13" s="81">
        <f t="shared" si="2"/>
        <v>5.15</v>
      </c>
      <c r="R13" s="60"/>
      <c r="S13" s="80">
        <v>5.3</v>
      </c>
      <c r="T13" s="80">
        <v>7.3</v>
      </c>
      <c r="U13" s="90">
        <f t="shared" si="3"/>
        <v>6.8</v>
      </c>
      <c r="V13" s="90">
        <f t="shared" si="4"/>
        <v>5.9749999999999996</v>
      </c>
      <c r="W13" s="91">
        <v>0</v>
      </c>
      <c r="X13" s="61"/>
      <c r="Y13" s="80">
        <v>5</v>
      </c>
      <c r="Z13" s="80">
        <v>5.2</v>
      </c>
      <c r="AA13" s="80">
        <v>4.8</v>
      </c>
      <c r="AB13" s="80">
        <v>5</v>
      </c>
      <c r="AC13" s="80">
        <v>4.8</v>
      </c>
      <c r="AD13" s="80">
        <v>4.5</v>
      </c>
      <c r="AE13" s="80">
        <v>0</v>
      </c>
      <c r="AF13" s="80">
        <v>5</v>
      </c>
      <c r="AG13" s="97">
        <f t="shared" si="5"/>
        <v>34.299999999999997</v>
      </c>
      <c r="AH13" s="96">
        <f t="shared" si="6"/>
        <v>4.2874999999999996</v>
      </c>
      <c r="AI13" s="80">
        <v>5.7</v>
      </c>
      <c r="AJ13" s="81">
        <f t="shared" si="7"/>
        <v>4.640625</v>
      </c>
      <c r="AK13" s="60"/>
      <c r="AL13" s="80">
        <v>5</v>
      </c>
      <c r="AM13" s="80">
        <v>6.45</v>
      </c>
      <c r="AN13" s="90">
        <f t="shared" si="8"/>
        <v>6.0875000000000004</v>
      </c>
      <c r="AO13" s="90">
        <f t="shared" si="9"/>
        <v>5.3640625000000002</v>
      </c>
      <c r="AP13" s="61"/>
      <c r="AQ13" s="80"/>
      <c r="AR13" s="80"/>
      <c r="AS13" s="80"/>
      <c r="AT13" s="80"/>
      <c r="AU13" s="80"/>
      <c r="AV13" s="80"/>
      <c r="AW13" s="80"/>
      <c r="AX13" s="80"/>
      <c r="AY13" s="97">
        <f t="shared" si="10"/>
        <v>0</v>
      </c>
      <c r="AZ13" s="96">
        <f t="shared" si="11"/>
        <v>0</v>
      </c>
      <c r="BA13" s="80"/>
      <c r="BB13" s="81">
        <f t="shared" si="12"/>
        <v>0</v>
      </c>
      <c r="BC13" s="60"/>
      <c r="BD13" s="80"/>
      <c r="BE13" s="80"/>
      <c r="BF13" s="90">
        <f t="shared" si="13"/>
        <v>0</v>
      </c>
      <c r="BG13" s="90">
        <f t="shared" si="14"/>
        <v>0</v>
      </c>
      <c r="BH13" s="61"/>
      <c r="BI13" s="96">
        <f t="shared" si="15"/>
        <v>5.15</v>
      </c>
      <c r="BJ13" s="96">
        <f t="shared" si="16"/>
        <v>4.640625</v>
      </c>
      <c r="BK13" s="96"/>
      <c r="BL13" s="96">
        <f t="shared" si="17"/>
        <v>4.8953125000000002</v>
      </c>
      <c r="BM13" s="59">
        <f t="shared" si="18"/>
        <v>15</v>
      </c>
      <c r="BN13" s="65"/>
      <c r="BO13" s="81">
        <f t="shared" si="19"/>
        <v>6.8</v>
      </c>
      <c r="BP13" s="81">
        <f t="shared" si="20"/>
        <v>6.0875000000000004</v>
      </c>
      <c r="BQ13" s="81"/>
      <c r="BR13" s="81">
        <f t="shared" si="21"/>
        <v>6.4437499999999996</v>
      </c>
      <c r="BS13" s="81">
        <f t="shared" si="22"/>
        <v>0</v>
      </c>
      <c r="BT13" s="81">
        <f t="shared" si="23"/>
        <v>6.4437499999999996</v>
      </c>
      <c r="BU13" s="183">
        <f t="shared" si="24"/>
        <v>11</v>
      </c>
      <c r="BV13" s="74"/>
      <c r="BW13" s="81">
        <f t="shared" si="25"/>
        <v>4.8953125000000002</v>
      </c>
      <c r="BX13" s="81">
        <f t="shared" si="26"/>
        <v>6.4437499999999996</v>
      </c>
      <c r="BY13" s="81">
        <f t="shared" si="27"/>
        <v>5.6695312500000004</v>
      </c>
      <c r="BZ13" s="183">
        <v>7</v>
      </c>
      <c r="CA13" s="59">
        <v>13</v>
      </c>
    </row>
    <row r="14" spans="1:79">
      <c r="A14" s="95">
        <v>43</v>
      </c>
      <c r="B14" s="93" t="s">
        <v>94</v>
      </c>
      <c r="C14" s="95" t="s">
        <v>196</v>
      </c>
      <c r="D14" s="95" t="s">
        <v>152</v>
      </c>
      <c r="E14" s="95" t="s">
        <v>99</v>
      </c>
      <c r="F14" s="80">
        <v>5.3</v>
      </c>
      <c r="G14" s="80">
        <v>5.7</v>
      </c>
      <c r="H14" s="80">
        <v>6</v>
      </c>
      <c r="I14" s="80">
        <v>5.8</v>
      </c>
      <c r="J14" s="80">
        <v>0</v>
      </c>
      <c r="K14" s="80">
        <v>5.5</v>
      </c>
      <c r="L14" s="80">
        <v>4</v>
      </c>
      <c r="M14" s="80">
        <v>5.2</v>
      </c>
      <c r="N14" s="97">
        <f t="shared" si="0"/>
        <v>37.5</v>
      </c>
      <c r="O14" s="96">
        <f t="shared" si="1"/>
        <v>4.6875</v>
      </c>
      <c r="P14" s="80">
        <v>4</v>
      </c>
      <c r="Q14" s="81">
        <f t="shared" si="2"/>
        <v>4.515625</v>
      </c>
      <c r="R14" s="60"/>
      <c r="S14" s="80">
        <v>5.2</v>
      </c>
      <c r="T14" s="80">
        <v>5.6</v>
      </c>
      <c r="U14" s="90">
        <f t="shared" si="3"/>
        <v>5.4999999999999991</v>
      </c>
      <c r="V14" s="90">
        <f t="shared" si="4"/>
        <v>5.0078125</v>
      </c>
      <c r="W14" s="91">
        <v>0</v>
      </c>
      <c r="X14" s="61"/>
      <c r="Y14" s="80">
        <v>5</v>
      </c>
      <c r="Z14" s="80">
        <v>5</v>
      </c>
      <c r="AA14" s="80">
        <v>4.5</v>
      </c>
      <c r="AB14" s="80">
        <v>5.5</v>
      </c>
      <c r="AC14" s="80">
        <v>0</v>
      </c>
      <c r="AD14" s="80">
        <v>5.2</v>
      </c>
      <c r="AE14" s="80">
        <v>4</v>
      </c>
      <c r="AF14" s="80">
        <v>2</v>
      </c>
      <c r="AG14" s="97">
        <f t="shared" si="5"/>
        <v>31.2</v>
      </c>
      <c r="AH14" s="96">
        <f t="shared" si="6"/>
        <v>3.9</v>
      </c>
      <c r="AI14" s="80">
        <v>3</v>
      </c>
      <c r="AJ14" s="81">
        <f t="shared" si="7"/>
        <v>3.6749999999999998</v>
      </c>
      <c r="AK14" s="60"/>
      <c r="AL14" s="80">
        <v>5</v>
      </c>
      <c r="AM14" s="80">
        <v>6.5</v>
      </c>
      <c r="AN14" s="90">
        <f t="shared" si="8"/>
        <v>6.125</v>
      </c>
      <c r="AO14" s="90">
        <f t="shared" si="9"/>
        <v>4.9000000000000004</v>
      </c>
      <c r="AP14" s="61"/>
      <c r="AQ14" s="80"/>
      <c r="AR14" s="80"/>
      <c r="AS14" s="80"/>
      <c r="AT14" s="80"/>
      <c r="AU14" s="80"/>
      <c r="AV14" s="80"/>
      <c r="AW14" s="80"/>
      <c r="AX14" s="80"/>
      <c r="AY14" s="97">
        <f t="shared" si="10"/>
        <v>0</v>
      </c>
      <c r="AZ14" s="96">
        <f t="shared" si="11"/>
        <v>0</v>
      </c>
      <c r="BA14" s="80"/>
      <c r="BB14" s="81">
        <f t="shared" si="12"/>
        <v>0</v>
      </c>
      <c r="BC14" s="60"/>
      <c r="BD14" s="80"/>
      <c r="BE14" s="80"/>
      <c r="BF14" s="90">
        <f t="shared" si="13"/>
        <v>0</v>
      </c>
      <c r="BG14" s="90">
        <f t="shared" si="14"/>
        <v>0</v>
      </c>
      <c r="BH14" s="61"/>
      <c r="BI14" s="96">
        <f t="shared" si="15"/>
        <v>4.515625</v>
      </c>
      <c r="BJ14" s="96">
        <f t="shared" si="16"/>
        <v>3.6749999999999998</v>
      </c>
      <c r="BK14" s="96"/>
      <c r="BL14" s="96">
        <f t="shared" si="17"/>
        <v>4.0953125000000004</v>
      </c>
      <c r="BM14" s="59">
        <f t="shared" si="18"/>
        <v>16</v>
      </c>
      <c r="BN14" s="65"/>
      <c r="BO14" s="81">
        <f t="shared" si="19"/>
        <v>5.4999999999999991</v>
      </c>
      <c r="BP14" s="81">
        <f t="shared" si="20"/>
        <v>6.125</v>
      </c>
      <c r="BQ14" s="81"/>
      <c r="BR14" s="81">
        <f t="shared" si="21"/>
        <v>5.8125</v>
      </c>
      <c r="BS14" s="81">
        <f t="shared" si="22"/>
        <v>0</v>
      </c>
      <c r="BT14" s="81">
        <f t="shared" si="23"/>
        <v>5.8125</v>
      </c>
      <c r="BU14" s="183">
        <f t="shared" si="24"/>
        <v>16</v>
      </c>
      <c r="BV14" s="74"/>
      <c r="BW14" s="81">
        <f t="shared" si="25"/>
        <v>4.0953125000000004</v>
      </c>
      <c r="BX14" s="81">
        <f t="shared" si="26"/>
        <v>5.8125</v>
      </c>
      <c r="BY14" s="81">
        <f t="shared" si="27"/>
        <v>4.9539062500000002</v>
      </c>
      <c r="BZ14" s="183">
        <v>8</v>
      </c>
      <c r="CA14" s="59">
        <v>13</v>
      </c>
    </row>
    <row r="15" spans="1:79">
      <c r="A15" s="95">
        <v>66</v>
      </c>
      <c r="B15" s="93" t="s">
        <v>66</v>
      </c>
      <c r="C15" s="95" t="s">
        <v>69</v>
      </c>
      <c r="D15" s="95" t="s">
        <v>70</v>
      </c>
      <c r="E15" s="95" t="s">
        <v>142</v>
      </c>
      <c r="F15" s="80">
        <v>6</v>
      </c>
      <c r="G15" s="80">
        <v>6.5</v>
      </c>
      <c r="H15" s="80">
        <v>6</v>
      </c>
      <c r="I15" s="80">
        <v>6</v>
      </c>
      <c r="J15" s="80">
        <v>6.2</v>
      </c>
      <c r="K15" s="80">
        <v>6.5</v>
      </c>
      <c r="L15" s="80">
        <v>6.8</v>
      </c>
      <c r="M15" s="80">
        <v>5.8</v>
      </c>
      <c r="N15" s="97">
        <f t="shared" si="0"/>
        <v>49.8</v>
      </c>
      <c r="O15" s="96">
        <f t="shared" si="1"/>
        <v>6.2249999999999996</v>
      </c>
      <c r="P15" s="80">
        <v>6.3</v>
      </c>
      <c r="Q15" s="81">
        <f t="shared" si="2"/>
        <v>6.2437499999999995</v>
      </c>
      <c r="R15" s="60"/>
      <c r="S15" s="80">
        <v>6.7</v>
      </c>
      <c r="T15" s="80">
        <v>8</v>
      </c>
      <c r="U15" s="90">
        <f t="shared" si="3"/>
        <v>7.6749999999999998</v>
      </c>
      <c r="V15" s="90">
        <f t="shared" si="4"/>
        <v>6.9593749999999996</v>
      </c>
      <c r="W15" s="91">
        <v>0</v>
      </c>
      <c r="X15" s="61"/>
      <c r="Y15" s="80">
        <v>6</v>
      </c>
      <c r="Z15" s="80">
        <v>5</v>
      </c>
      <c r="AA15" s="80">
        <v>5.8</v>
      </c>
      <c r="AB15" s="80">
        <v>6.5</v>
      </c>
      <c r="AC15" s="80">
        <v>6.5</v>
      </c>
      <c r="AD15" s="80">
        <v>6.8</v>
      </c>
      <c r="AE15" s="80">
        <v>6.5</v>
      </c>
      <c r="AF15" s="80">
        <v>5.5</v>
      </c>
      <c r="AG15" s="97">
        <f t="shared" si="5"/>
        <v>48.6</v>
      </c>
      <c r="AH15" s="96">
        <f t="shared" si="6"/>
        <v>6.0750000000000002</v>
      </c>
      <c r="AI15" s="80">
        <v>6.5</v>
      </c>
      <c r="AJ15" s="81">
        <f t="shared" si="7"/>
        <v>6.1812500000000004</v>
      </c>
      <c r="AK15" s="60"/>
      <c r="AL15" s="80">
        <v>7.5</v>
      </c>
      <c r="AM15" s="80">
        <v>7.82</v>
      </c>
      <c r="AN15" s="90">
        <f t="shared" si="8"/>
        <v>7.74</v>
      </c>
      <c r="AO15" s="90">
        <f t="shared" si="9"/>
        <v>6.9606250000000003</v>
      </c>
      <c r="AP15" s="61"/>
      <c r="AQ15" s="80"/>
      <c r="AR15" s="80"/>
      <c r="AS15" s="80"/>
      <c r="AT15" s="80"/>
      <c r="AU15" s="80"/>
      <c r="AV15" s="80"/>
      <c r="AW15" s="80"/>
      <c r="AX15" s="80"/>
      <c r="AY15" s="97">
        <f t="shared" si="10"/>
        <v>0</v>
      </c>
      <c r="AZ15" s="96">
        <f t="shared" si="11"/>
        <v>0</v>
      </c>
      <c r="BA15" s="80"/>
      <c r="BB15" s="81">
        <f t="shared" si="12"/>
        <v>0</v>
      </c>
      <c r="BC15" s="60"/>
      <c r="BD15" s="80"/>
      <c r="BE15" s="80"/>
      <c r="BF15" s="90">
        <f t="shared" si="13"/>
        <v>0</v>
      </c>
      <c r="BG15" s="90">
        <f t="shared" si="14"/>
        <v>0</v>
      </c>
      <c r="BH15" s="61"/>
      <c r="BI15" s="96">
        <f t="shared" si="15"/>
        <v>6.2437499999999995</v>
      </c>
      <c r="BJ15" s="96">
        <f t="shared" si="16"/>
        <v>6.1812500000000004</v>
      </c>
      <c r="BK15" s="96"/>
      <c r="BL15" s="96">
        <f t="shared" si="17"/>
        <v>6.2125000000000004</v>
      </c>
      <c r="BM15" s="59">
        <f t="shared" si="18"/>
        <v>1</v>
      </c>
      <c r="BN15" s="65"/>
      <c r="BO15" s="81">
        <f t="shared" si="19"/>
        <v>7.6749999999999998</v>
      </c>
      <c r="BP15" s="81">
        <f t="shared" si="20"/>
        <v>7.74</v>
      </c>
      <c r="BQ15" s="81"/>
      <c r="BR15" s="81">
        <f t="shared" si="21"/>
        <v>7.7074999999999996</v>
      </c>
      <c r="BS15" s="81">
        <f t="shared" si="22"/>
        <v>0</v>
      </c>
      <c r="BT15" s="81">
        <f t="shared" si="23"/>
        <v>7.7074999999999996</v>
      </c>
      <c r="BU15" s="183">
        <f t="shared" si="24"/>
        <v>1</v>
      </c>
      <c r="BV15" s="74"/>
      <c r="BW15" s="81">
        <f t="shared" si="25"/>
        <v>6.2125000000000004</v>
      </c>
      <c r="BX15" s="81">
        <f t="shared" si="26"/>
        <v>7.7074999999999996</v>
      </c>
      <c r="BY15" s="81">
        <f t="shared" si="27"/>
        <v>6.96</v>
      </c>
      <c r="BZ15" s="183">
        <v>1</v>
      </c>
      <c r="CA15" s="59">
        <v>12</v>
      </c>
    </row>
    <row r="16" spans="1:79">
      <c r="A16" s="95">
        <v>64</v>
      </c>
      <c r="B16" s="93" t="s">
        <v>138</v>
      </c>
      <c r="C16" s="95" t="s">
        <v>191</v>
      </c>
      <c r="D16" s="95" t="s">
        <v>46</v>
      </c>
      <c r="E16" s="95" t="s">
        <v>142</v>
      </c>
      <c r="F16" s="80">
        <v>6</v>
      </c>
      <c r="G16" s="80">
        <v>6.5</v>
      </c>
      <c r="H16" s="80">
        <v>6</v>
      </c>
      <c r="I16" s="80">
        <v>6</v>
      </c>
      <c r="J16" s="80">
        <v>5.6</v>
      </c>
      <c r="K16" s="80">
        <v>6</v>
      </c>
      <c r="L16" s="80">
        <v>6.5</v>
      </c>
      <c r="M16" s="80">
        <v>5.5</v>
      </c>
      <c r="N16" s="97">
        <f t="shared" si="0"/>
        <v>48.1</v>
      </c>
      <c r="O16" s="96">
        <f t="shared" si="1"/>
        <v>6.0125000000000002</v>
      </c>
      <c r="P16" s="80">
        <v>6</v>
      </c>
      <c r="Q16" s="81">
        <f t="shared" si="2"/>
        <v>6.0093750000000004</v>
      </c>
      <c r="R16" s="60"/>
      <c r="S16" s="80">
        <v>6.2</v>
      </c>
      <c r="T16" s="80">
        <v>8</v>
      </c>
      <c r="U16" s="90">
        <f t="shared" si="3"/>
        <v>7.55</v>
      </c>
      <c r="V16" s="90">
        <f t="shared" si="4"/>
        <v>6.7796874999999996</v>
      </c>
      <c r="W16" s="91">
        <v>0</v>
      </c>
      <c r="X16" s="61"/>
      <c r="Y16" s="80">
        <v>6.2</v>
      </c>
      <c r="Z16" s="80">
        <v>5.2</v>
      </c>
      <c r="AA16" s="80">
        <v>6.5</v>
      </c>
      <c r="AB16" s="80">
        <v>7</v>
      </c>
      <c r="AC16" s="80">
        <v>5</v>
      </c>
      <c r="AD16" s="80">
        <v>5.2</v>
      </c>
      <c r="AE16" s="80">
        <v>5.5</v>
      </c>
      <c r="AF16" s="80">
        <v>5</v>
      </c>
      <c r="AG16" s="97">
        <f t="shared" si="5"/>
        <v>45.6</v>
      </c>
      <c r="AH16" s="96">
        <f t="shared" si="6"/>
        <v>5.7</v>
      </c>
      <c r="AI16" s="80">
        <v>6</v>
      </c>
      <c r="AJ16" s="81">
        <f t="shared" si="7"/>
        <v>5.7750000000000004</v>
      </c>
      <c r="AK16" s="60"/>
      <c r="AL16" s="80">
        <v>5.3</v>
      </c>
      <c r="AM16" s="80">
        <v>8.18</v>
      </c>
      <c r="AN16" s="90">
        <f t="shared" si="8"/>
        <v>7.46</v>
      </c>
      <c r="AO16" s="90">
        <f t="shared" si="9"/>
        <v>6.6174999999999997</v>
      </c>
      <c r="AP16" s="61"/>
      <c r="AQ16" s="80"/>
      <c r="AR16" s="80"/>
      <c r="AS16" s="80"/>
      <c r="AT16" s="80"/>
      <c r="AU16" s="80"/>
      <c r="AV16" s="80"/>
      <c r="AW16" s="80"/>
      <c r="AX16" s="80"/>
      <c r="AY16" s="97">
        <f t="shared" si="10"/>
        <v>0</v>
      </c>
      <c r="AZ16" s="96">
        <f t="shared" si="11"/>
        <v>0</v>
      </c>
      <c r="BA16" s="80"/>
      <c r="BB16" s="81">
        <f t="shared" si="12"/>
        <v>0</v>
      </c>
      <c r="BC16" s="60"/>
      <c r="BD16" s="80"/>
      <c r="BE16" s="80"/>
      <c r="BF16" s="90">
        <f t="shared" si="13"/>
        <v>0</v>
      </c>
      <c r="BG16" s="90">
        <f t="shared" si="14"/>
        <v>0</v>
      </c>
      <c r="BH16" s="61"/>
      <c r="BI16" s="96">
        <f t="shared" si="15"/>
        <v>6.0093750000000004</v>
      </c>
      <c r="BJ16" s="96">
        <f t="shared" si="16"/>
        <v>5.7750000000000004</v>
      </c>
      <c r="BK16" s="96"/>
      <c r="BL16" s="96">
        <f t="shared" si="17"/>
        <v>5.8921875000000004</v>
      </c>
      <c r="BM16" s="59">
        <f t="shared" si="18"/>
        <v>4</v>
      </c>
      <c r="BN16" s="65"/>
      <c r="BO16" s="81">
        <f t="shared" si="19"/>
        <v>7.55</v>
      </c>
      <c r="BP16" s="81">
        <f t="shared" si="20"/>
        <v>7.46</v>
      </c>
      <c r="BQ16" s="81"/>
      <c r="BR16" s="81">
        <f t="shared" si="21"/>
        <v>7.5049999999999999</v>
      </c>
      <c r="BS16" s="81">
        <f t="shared" si="22"/>
        <v>0</v>
      </c>
      <c r="BT16" s="81">
        <f t="shared" si="23"/>
        <v>7.5049999999999999</v>
      </c>
      <c r="BU16" s="183">
        <f t="shared" si="24"/>
        <v>2</v>
      </c>
      <c r="BV16" s="74"/>
      <c r="BW16" s="81">
        <f t="shared" si="25"/>
        <v>5.8921875000000004</v>
      </c>
      <c r="BX16" s="81">
        <f t="shared" si="26"/>
        <v>7.5049999999999999</v>
      </c>
      <c r="BY16" s="81">
        <f t="shared" si="27"/>
        <v>6.6985937500000006</v>
      </c>
      <c r="BZ16" s="183">
        <v>2</v>
      </c>
      <c r="CA16" s="59">
        <v>12</v>
      </c>
    </row>
    <row r="17" spans="1:79">
      <c r="A17" s="95">
        <v>63</v>
      </c>
      <c r="B17" s="93" t="s">
        <v>65</v>
      </c>
      <c r="C17" s="95" t="s">
        <v>191</v>
      </c>
      <c r="D17" s="95" t="s">
        <v>46</v>
      </c>
      <c r="E17" s="95" t="s">
        <v>142</v>
      </c>
      <c r="F17" s="80">
        <v>5.6</v>
      </c>
      <c r="G17" s="80">
        <v>6.5</v>
      </c>
      <c r="H17" s="80">
        <v>6.5</v>
      </c>
      <c r="I17" s="80">
        <v>5.8</v>
      </c>
      <c r="J17" s="80">
        <v>5.5</v>
      </c>
      <c r="K17" s="80">
        <v>5.8</v>
      </c>
      <c r="L17" s="80">
        <v>6</v>
      </c>
      <c r="M17" s="80">
        <v>5</v>
      </c>
      <c r="N17" s="97">
        <f t="shared" si="0"/>
        <v>46.7</v>
      </c>
      <c r="O17" s="96">
        <f t="shared" si="1"/>
        <v>5.8375000000000004</v>
      </c>
      <c r="P17" s="80">
        <v>5.7</v>
      </c>
      <c r="Q17" s="81">
        <f t="shared" si="2"/>
        <v>5.8031250000000005</v>
      </c>
      <c r="R17" s="60"/>
      <c r="S17" s="80">
        <v>6</v>
      </c>
      <c r="T17" s="80">
        <v>8</v>
      </c>
      <c r="U17" s="90">
        <f t="shared" si="3"/>
        <v>7.5</v>
      </c>
      <c r="V17" s="90">
        <f t="shared" si="4"/>
        <v>6.6515625000000007</v>
      </c>
      <c r="W17" s="91">
        <v>0</v>
      </c>
      <c r="X17" s="61"/>
      <c r="Y17" s="80">
        <v>6.2</v>
      </c>
      <c r="Z17" s="80">
        <v>6.8</v>
      </c>
      <c r="AA17" s="80">
        <v>5.2</v>
      </c>
      <c r="AB17" s="80">
        <v>6</v>
      </c>
      <c r="AC17" s="80">
        <v>5.2</v>
      </c>
      <c r="AD17" s="80">
        <v>5.5</v>
      </c>
      <c r="AE17" s="80">
        <v>5</v>
      </c>
      <c r="AF17" s="80">
        <v>5</v>
      </c>
      <c r="AG17" s="97">
        <f t="shared" si="5"/>
        <v>44.9</v>
      </c>
      <c r="AH17" s="96">
        <f t="shared" si="6"/>
        <v>5.6124999999999998</v>
      </c>
      <c r="AI17" s="80">
        <v>6</v>
      </c>
      <c r="AJ17" s="81">
        <f t="shared" si="7"/>
        <v>5.7093749999999996</v>
      </c>
      <c r="AK17" s="60"/>
      <c r="AL17" s="80">
        <v>6.2</v>
      </c>
      <c r="AM17" s="80">
        <v>7.7</v>
      </c>
      <c r="AN17" s="90">
        <f t="shared" si="8"/>
        <v>7.3250000000000002</v>
      </c>
      <c r="AO17" s="90">
        <f t="shared" si="9"/>
        <v>6.5171875000000004</v>
      </c>
      <c r="AP17" s="61"/>
      <c r="AQ17" s="80"/>
      <c r="AR17" s="80"/>
      <c r="AS17" s="80"/>
      <c r="AT17" s="80"/>
      <c r="AU17" s="80"/>
      <c r="AV17" s="80"/>
      <c r="AW17" s="80"/>
      <c r="AX17" s="80"/>
      <c r="AY17" s="97">
        <f t="shared" si="10"/>
        <v>0</v>
      </c>
      <c r="AZ17" s="96">
        <f t="shared" si="11"/>
        <v>0</v>
      </c>
      <c r="BA17" s="80"/>
      <c r="BB17" s="81">
        <f t="shared" si="12"/>
        <v>0</v>
      </c>
      <c r="BC17" s="60"/>
      <c r="BD17" s="80"/>
      <c r="BE17" s="80"/>
      <c r="BF17" s="90">
        <f t="shared" si="13"/>
        <v>0</v>
      </c>
      <c r="BG17" s="90">
        <f t="shared" si="14"/>
        <v>0</v>
      </c>
      <c r="BH17" s="61"/>
      <c r="BI17" s="96">
        <f t="shared" si="15"/>
        <v>5.8031250000000005</v>
      </c>
      <c r="BJ17" s="96">
        <f t="shared" si="16"/>
        <v>5.7093749999999996</v>
      </c>
      <c r="BK17" s="96"/>
      <c r="BL17" s="96">
        <f t="shared" si="17"/>
        <v>5.7562499999999996</v>
      </c>
      <c r="BM17" s="59">
        <f t="shared" si="18"/>
        <v>6</v>
      </c>
      <c r="BN17" s="65"/>
      <c r="BO17" s="81">
        <f t="shared" si="19"/>
        <v>7.5</v>
      </c>
      <c r="BP17" s="81">
        <f t="shared" si="20"/>
        <v>7.3250000000000002</v>
      </c>
      <c r="BQ17" s="81"/>
      <c r="BR17" s="81">
        <f t="shared" si="21"/>
        <v>7.4124999999999996</v>
      </c>
      <c r="BS17" s="81">
        <f t="shared" si="22"/>
        <v>0</v>
      </c>
      <c r="BT17" s="81">
        <f t="shared" si="23"/>
        <v>7.4124999999999996</v>
      </c>
      <c r="BU17" s="183">
        <f t="shared" si="24"/>
        <v>4</v>
      </c>
      <c r="BV17" s="74"/>
      <c r="BW17" s="81">
        <f t="shared" si="25"/>
        <v>5.7562499999999996</v>
      </c>
      <c r="BX17" s="81">
        <f t="shared" si="26"/>
        <v>7.4124999999999996</v>
      </c>
      <c r="BY17" s="81">
        <f t="shared" si="27"/>
        <v>6.5843749999999996</v>
      </c>
      <c r="BZ17" s="183">
        <v>3</v>
      </c>
      <c r="CA17" s="59">
        <v>12</v>
      </c>
    </row>
    <row r="18" spans="1:79">
      <c r="A18" s="95">
        <v>48</v>
      </c>
      <c r="B18" s="93" t="s">
        <v>96</v>
      </c>
      <c r="C18" s="95" t="s">
        <v>196</v>
      </c>
      <c r="D18" s="95" t="s">
        <v>152</v>
      </c>
      <c r="E18" s="95" t="s">
        <v>99</v>
      </c>
      <c r="F18" s="80">
        <v>5.3</v>
      </c>
      <c r="G18" s="80">
        <v>5.5</v>
      </c>
      <c r="H18" s="80">
        <v>5.7</v>
      </c>
      <c r="I18" s="80">
        <v>5.7</v>
      </c>
      <c r="J18" s="80">
        <v>5.5</v>
      </c>
      <c r="K18" s="80">
        <v>5.3</v>
      </c>
      <c r="L18" s="80">
        <v>6</v>
      </c>
      <c r="M18" s="80">
        <v>5.2</v>
      </c>
      <c r="N18" s="97">
        <f t="shared" si="0"/>
        <v>44.2</v>
      </c>
      <c r="O18" s="96">
        <f t="shared" si="1"/>
        <v>5.5250000000000004</v>
      </c>
      <c r="P18" s="80">
        <v>5.2</v>
      </c>
      <c r="Q18" s="81">
        <f t="shared" si="2"/>
        <v>5.4437500000000005</v>
      </c>
      <c r="R18" s="60"/>
      <c r="S18" s="80">
        <v>5.3</v>
      </c>
      <c r="T18" s="80">
        <v>7.6</v>
      </c>
      <c r="U18" s="90">
        <f t="shared" si="3"/>
        <v>7.0249999999999995</v>
      </c>
      <c r="V18" s="90">
        <f t="shared" si="4"/>
        <v>6.234375</v>
      </c>
      <c r="W18" s="91">
        <v>0</v>
      </c>
      <c r="X18" s="61"/>
      <c r="Y18" s="80">
        <v>5</v>
      </c>
      <c r="Z18" s="80">
        <v>5</v>
      </c>
      <c r="AA18" s="80">
        <v>4.8</v>
      </c>
      <c r="AB18" s="80">
        <v>6.5</v>
      </c>
      <c r="AC18" s="80">
        <v>4</v>
      </c>
      <c r="AD18" s="80">
        <v>4.8</v>
      </c>
      <c r="AE18" s="80">
        <v>4.5</v>
      </c>
      <c r="AF18" s="80">
        <v>5</v>
      </c>
      <c r="AG18" s="97">
        <f t="shared" si="5"/>
        <v>39.6</v>
      </c>
      <c r="AH18" s="96">
        <f t="shared" si="6"/>
        <v>4.95</v>
      </c>
      <c r="AI18" s="80">
        <v>4</v>
      </c>
      <c r="AJ18" s="81">
        <f t="shared" si="7"/>
        <v>4.7125000000000004</v>
      </c>
      <c r="AK18" s="60"/>
      <c r="AL18" s="80">
        <v>6</v>
      </c>
      <c r="AM18" s="80">
        <v>8.4</v>
      </c>
      <c r="AN18" s="90">
        <f t="shared" si="8"/>
        <v>7.8000000000000007</v>
      </c>
      <c r="AO18" s="90">
        <f t="shared" si="9"/>
        <v>6.2562500000000005</v>
      </c>
      <c r="AP18" s="61"/>
      <c r="AQ18" s="80"/>
      <c r="AR18" s="80"/>
      <c r="AS18" s="80"/>
      <c r="AT18" s="80"/>
      <c r="AU18" s="80"/>
      <c r="AV18" s="80"/>
      <c r="AW18" s="80"/>
      <c r="AX18" s="80"/>
      <c r="AY18" s="97">
        <f t="shared" si="10"/>
        <v>0</v>
      </c>
      <c r="AZ18" s="96">
        <f t="shared" si="11"/>
        <v>0</v>
      </c>
      <c r="BA18" s="80"/>
      <c r="BB18" s="81">
        <f t="shared" si="12"/>
        <v>0</v>
      </c>
      <c r="BC18" s="60"/>
      <c r="BD18" s="80"/>
      <c r="BE18" s="80"/>
      <c r="BF18" s="90">
        <f t="shared" si="13"/>
        <v>0</v>
      </c>
      <c r="BG18" s="90">
        <f t="shared" si="14"/>
        <v>0</v>
      </c>
      <c r="BH18" s="61"/>
      <c r="BI18" s="96">
        <f t="shared" si="15"/>
        <v>5.4437500000000005</v>
      </c>
      <c r="BJ18" s="96">
        <f t="shared" si="16"/>
        <v>4.7125000000000004</v>
      </c>
      <c r="BK18" s="96"/>
      <c r="BL18" s="96">
        <f t="shared" si="17"/>
        <v>5.078125</v>
      </c>
      <c r="BM18" s="59">
        <f t="shared" si="18"/>
        <v>14</v>
      </c>
      <c r="BN18" s="65"/>
      <c r="BO18" s="81">
        <f t="shared" si="19"/>
        <v>7.0249999999999995</v>
      </c>
      <c r="BP18" s="81">
        <f t="shared" si="20"/>
        <v>7.8000000000000007</v>
      </c>
      <c r="BQ18" s="81"/>
      <c r="BR18" s="81">
        <f t="shared" si="21"/>
        <v>7.4124999999999996</v>
      </c>
      <c r="BS18" s="81">
        <f t="shared" si="22"/>
        <v>0</v>
      </c>
      <c r="BT18" s="81">
        <f t="shared" si="23"/>
        <v>7.4124999999999996</v>
      </c>
      <c r="BU18" s="183">
        <f t="shared" si="24"/>
        <v>4</v>
      </c>
      <c r="BV18" s="74"/>
      <c r="BW18" s="81">
        <f t="shared" si="25"/>
        <v>5.078125</v>
      </c>
      <c r="BX18" s="81">
        <f t="shared" si="26"/>
        <v>7.4124999999999996</v>
      </c>
      <c r="BY18" s="81">
        <f t="shared" si="27"/>
        <v>6.2453124999999998</v>
      </c>
      <c r="BZ18" s="183">
        <v>4</v>
      </c>
      <c r="CA18" s="59">
        <v>12</v>
      </c>
    </row>
    <row r="19" spans="1:79">
      <c r="A19" s="95">
        <v>27</v>
      </c>
      <c r="B19" s="93" t="s">
        <v>59</v>
      </c>
      <c r="C19" s="95" t="s">
        <v>192</v>
      </c>
      <c r="D19" s="95" t="s">
        <v>61</v>
      </c>
      <c r="E19" s="95" t="s">
        <v>62</v>
      </c>
      <c r="F19" s="80">
        <v>5.3</v>
      </c>
      <c r="G19" s="80">
        <v>6</v>
      </c>
      <c r="H19" s="80">
        <v>5.5</v>
      </c>
      <c r="I19" s="80">
        <v>6</v>
      </c>
      <c r="J19" s="80">
        <v>5.5</v>
      </c>
      <c r="K19" s="80">
        <v>5.5</v>
      </c>
      <c r="L19" s="80">
        <v>6</v>
      </c>
      <c r="M19" s="80">
        <v>5.3</v>
      </c>
      <c r="N19" s="97">
        <f t="shared" si="0"/>
        <v>45.099999999999994</v>
      </c>
      <c r="O19" s="96">
        <f t="shared" si="1"/>
        <v>5.6374999999999993</v>
      </c>
      <c r="P19" s="80">
        <v>5.8</v>
      </c>
      <c r="Q19" s="81">
        <f t="shared" si="2"/>
        <v>5.6781249999999996</v>
      </c>
      <c r="R19" s="60"/>
      <c r="S19" s="80">
        <v>6.5</v>
      </c>
      <c r="T19" s="80">
        <v>6.5</v>
      </c>
      <c r="U19" s="90">
        <f t="shared" si="3"/>
        <v>6.5</v>
      </c>
      <c r="V19" s="90">
        <f t="shared" si="4"/>
        <v>6.0890624999999998</v>
      </c>
      <c r="W19" s="91">
        <v>0</v>
      </c>
      <c r="X19" s="61"/>
      <c r="Y19" s="80">
        <v>0</v>
      </c>
      <c r="Z19" s="80">
        <v>5</v>
      </c>
      <c r="AA19" s="80">
        <v>4.5</v>
      </c>
      <c r="AB19" s="80">
        <v>4.5</v>
      </c>
      <c r="AC19" s="80">
        <v>4.8</v>
      </c>
      <c r="AD19" s="80">
        <v>4.8</v>
      </c>
      <c r="AE19" s="80">
        <v>5</v>
      </c>
      <c r="AF19" s="80">
        <v>5.5</v>
      </c>
      <c r="AG19" s="97">
        <f t="shared" si="5"/>
        <v>34.1</v>
      </c>
      <c r="AH19" s="96">
        <f t="shared" si="6"/>
        <v>4.2625000000000002</v>
      </c>
      <c r="AI19" s="80">
        <v>5.8</v>
      </c>
      <c r="AJ19" s="81">
        <f t="shared" si="7"/>
        <v>4.6468750000000005</v>
      </c>
      <c r="AK19" s="60"/>
      <c r="AL19" s="80">
        <v>7.2</v>
      </c>
      <c r="AM19" s="80">
        <v>8.09</v>
      </c>
      <c r="AN19" s="90">
        <f t="shared" si="8"/>
        <v>7.8674999999999997</v>
      </c>
      <c r="AO19" s="90">
        <f t="shared" si="9"/>
        <v>6.2571875000000006</v>
      </c>
      <c r="AP19" s="61"/>
      <c r="AQ19" s="80"/>
      <c r="AR19" s="80"/>
      <c r="AS19" s="80"/>
      <c r="AT19" s="80"/>
      <c r="AU19" s="80"/>
      <c r="AV19" s="80"/>
      <c r="AW19" s="80"/>
      <c r="AX19" s="80"/>
      <c r="AY19" s="97">
        <f t="shared" si="10"/>
        <v>0</v>
      </c>
      <c r="AZ19" s="96">
        <f t="shared" si="11"/>
        <v>0</v>
      </c>
      <c r="BA19" s="80"/>
      <c r="BB19" s="81">
        <f t="shared" si="12"/>
        <v>0</v>
      </c>
      <c r="BC19" s="60"/>
      <c r="BD19" s="80"/>
      <c r="BE19" s="80"/>
      <c r="BF19" s="90">
        <f t="shared" si="13"/>
        <v>0</v>
      </c>
      <c r="BG19" s="90">
        <f t="shared" si="14"/>
        <v>0</v>
      </c>
      <c r="BH19" s="61"/>
      <c r="BI19" s="96">
        <f t="shared" si="15"/>
        <v>5.6781249999999996</v>
      </c>
      <c r="BJ19" s="96">
        <f t="shared" si="16"/>
        <v>4.6468750000000005</v>
      </c>
      <c r="BK19" s="96"/>
      <c r="BL19" s="96">
        <f t="shared" si="17"/>
        <v>5.1624999999999996</v>
      </c>
      <c r="BM19" s="59">
        <f t="shared" si="18"/>
        <v>13</v>
      </c>
      <c r="BN19" s="65"/>
      <c r="BO19" s="81">
        <f t="shared" si="19"/>
        <v>6.5</v>
      </c>
      <c r="BP19" s="81">
        <f t="shared" si="20"/>
        <v>7.8674999999999997</v>
      </c>
      <c r="BQ19" s="81"/>
      <c r="BR19" s="81">
        <f t="shared" si="21"/>
        <v>7.1837499999999999</v>
      </c>
      <c r="BS19" s="81">
        <f t="shared" si="22"/>
        <v>0</v>
      </c>
      <c r="BT19" s="81">
        <f t="shared" si="23"/>
        <v>7.1837499999999999</v>
      </c>
      <c r="BU19" s="183">
        <f t="shared" si="24"/>
        <v>7</v>
      </c>
      <c r="BV19" s="74"/>
      <c r="BW19" s="81">
        <f t="shared" si="25"/>
        <v>5.1624999999999996</v>
      </c>
      <c r="BX19" s="81">
        <f t="shared" si="26"/>
        <v>7.1837499999999999</v>
      </c>
      <c r="BY19" s="81">
        <f t="shared" si="27"/>
        <v>6.1731249999999998</v>
      </c>
      <c r="BZ19" s="183">
        <v>5</v>
      </c>
      <c r="CA19" s="59">
        <v>12</v>
      </c>
    </row>
    <row r="20" spans="1:79">
      <c r="A20" s="95">
        <v>18</v>
      </c>
      <c r="B20" s="93" t="s">
        <v>120</v>
      </c>
      <c r="C20" s="95" t="s">
        <v>125</v>
      </c>
      <c r="D20" s="95" t="s">
        <v>187</v>
      </c>
      <c r="E20" s="95" t="s">
        <v>140</v>
      </c>
      <c r="F20" s="80">
        <v>4.2</v>
      </c>
      <c r="G20" s="80">
        <v>5.7</v>
      </c>
      <c r="H20" s="80">
        <v>5.5</v>
      </c>
      <c r="I20" s="80">
        <v>5.5</v>
      </c>
      <c r="J20" s="80">
        <v>5.3</v>
      </c>
      <c r="K20" s="80">
        <v>5.5</v>
      </c>
      <c r="L20" s="80">
        <v>6</v>
      </c>
      <c r="M20" s="80">
        <v>5.3</v>
      </c>
      <c r="N20" s="97">
        <f t="shared" si="0"/>
        <v>43</v>
      </c>
      <c r="O20" s="96">
        <f t="shared" si="1"/>
        <v>5.375</v>
      </c>
      <c r="P20" s="80">
        <v>6</v>
      </c>
      <c r="Q20" s="81">
        <f t="shared" si="2"/>
        <v>5.53125</v>
      </c>
      <c r="R20" s="60"/>
      <c r="S20" s="80">
        <v>5</v>
      </c>
      <c r="T20" s="80">
        <v>7.8</v>
      </c>
      <c r="U20" s="90">
        <f t="shared" si="3"/>
        <v>7.1</v>
      </c>
      <c r="V20" s="90">
        <f t="shared" si="4"/>
        <v>6.3156249999999998</v>
      </c>
      <c r="W20" s="91">
        <v>0</v>
      </c>
      <c r="X20" s="61"/>
      <c r="Y20" s="80">
        <v>4</v>
      </c>
      <c r="Z20" s="80">
        <v>4</v>
      </c>
      <c r="AA20" s="80">
        <v>4</v>
      </c>
      <c r="AB20" s="80">
        <v>4.5</v>
      </c>
      <c r="AC20" s="80">
        <v>5</v>
      </c>
      <c r="AD20" s="80">
        <v>4.8</v>
      </c>
      <c r="AE20" s="80">
        <v>4.5</v>
      </c>
      <c r="AF20" s="80">
        <v>5</v>
      </c>
      <c r="AG20" s="97">
        <f t="shared" si="5"/>
        <v>35.799999999999997</v>
      </c>
      <c r="AH20" s="96">
        <f t="shared" si="6"/>
        <v>4.4749999999999996</v>
      </c>
      <c r="AI20" s="80">
        <v>6</v>
      </c>
      <c r="AJ20" s="81">
        <f t="shared" si="7"/>
        <v>4.8562499999999993</v>
      </c>
      <c r="AK20" s="60"/>
      <c r="AL20" s="80">
        <v>5.3</v>
      </c>
      <c r="AM20" s="80">
        <v>7.4</v>
      </c>
      <c r="AN20" s="90">
        <f t="shared" si="8"/>
        <v>6.8750000000000009</v>
      </c>
      <c r="AO20" s="90">
        <f t="shared" si="9"/>
        <v>5.8656249999999996</v>
      </c>
      <c r="AP20" s="61"/>
      <c r="AQ20" s="80"/>
      <c r="AR20" s="80"/>
      <c r="AS20" s="80"/>
      <c r="AT20" s="80"/>
      <c r="AU20" s="80"/>
      <c r="AV20" s="80"/>
      <c r="AW20" s="80"/>
      <c r="AX20" s="80"/>
      <c r="AY20" s="97">
        <f t="shared" si="10"/>
        <v>0</v>
      </c>
      <c r="AZ20" s="96">
        <f t="shared" si="11"/>
        <v>0</v>
      </c>
      <c r="BA20" s="80"/>
      <c r="BB20" s="81">
        <f t="shared" si="12"/>
        <v>0</v>
      </c>
      <c r="BC20" s="60"/>
      <c r="BD20" s="80"/>
      <c r="BE20" s="80"/>
      <c r="BF20" s="90">
        <f t="shared" si="13"/>
        <v>0</v>
      </c>
      <c r="BG20" s="90">
        <f t="shared" si="14"/>
        <v>0</v>
      </c>
      <c r="BH20" s="61"/>
      <c r="BI20" s="96">
        <f t="shared" si="15"/>
        <v>5.53125</v>
      </c>
      <c r="BJ20" s="96">
        <f t="shared" si="16"/>
        <v>4.8562499999999993</v>
      </c>
      <c r="BK20" s="96"/>
      <c r="BL20" s="96">
        <f t="shared" si="17"/>
        <v>5.1937499999999996</v>
      </c>
      <c r="BM20" s="59">
        <f t="shared" si="18"/>
        <v>12</v>
      </c>
      <c r="BN20" s="65"/>
      <c r="BO20" s="81">
        <f t="shared" si="19"/>
        <v>7.1</v>
      </c>
      <c r="BP20" s="81">
        <f t="shared" si="20"/>
        <v>6.8750000000000009</v>
      </c>
      <c r="BQ20" s="81"/>
      <c r="BR20" s="81">
        <f t="shared" si="21"/>
        <v>6.9875000000000007</v>
      </c>
      <c r="BS20" s="81">
        <f t="shared" si="22"/>
        <v>0</v>
      </c>
      <c r="BT20" s="81">
        <f t="shared" si="23"/>
        <v>6.9875000000000007</v>
      </c>
      <c r="BU20" s="183">
        <f t="shared" si="24"/>
        <v>8</v>
      </c>
      <c r="BV20" s="74"/>
      <c r="BW20" s="81">
        <f t="shared" si="25"/>
        <v>5.1937499999999996</v>
      </c>
      <c r="BX20" s="81">
        <f t="shared" si="26"/>
        <v>6.9875000000000007</v>
      </c>
      <c r="BY20" s="81">
        <f t="shared" si="27"/>
        <v>6.0906250000000002</v>
      </c>
      <c r="BZ20" s="183">
        <v>6</v>
      </c>
      <c r="CA20" s="59">
        <v>12</v>
      </c>
    </row>
    <row r="21" spans="1:79">
      <c r="A21" s="95">
        <v>17</v>
      </c>
      <c r="B21" s="93" t="s">
        <v>78</v>
      </c>
      <c r="C21" s="95" t="s">
        <v>197</v>
      </c>
      <c r="D21" s="95" t="s">
        <v>198</v>
      </c>
      <c r="E21" s="95" t="s">
        <v>140</v>
      </c>
      <c r="F21" s="80">
        <v>4.5</v>
      </c>
      <c r="G21" s="80">
        <v>5.2</v>
      </c>
      <c r="H21" s="80">
        <v>4.9000000000000004</v>
      </c>
      <c r="I21" s="80">
        <v>5.3</v>
      </c>
      <c r="J21" s="80">
        <v>5.7</v>
      </c>
      <c r="K21" s="80">
        <v>6</v>
      </c>
      <c r="L21" s="80">
        <v>5.7</v>
      </c>
      <c r="M21" s="80">
        <v>5.3</v>
      </c>
      <c r="N21" s="97">
        <f t="shared" si="0"/>
        <v>42.599999999999994</v>
      </c>
      <c r="O21" s="96">
        <f t="shared" si="1"/>
        <v>5.3249999999999993</v>
      </c>
      <c r="P21" s="80">
        <v>6</v>
      </c>
      <c r="Q21" s="81">
        <f t="shared" si="2"/>
        <v>5.4937499999999995</v>
      </c>
      <c r="R21" s="60"/>
      <c r="S21" s="80">
        <v>5.2</v>
      </c>
      <c r="T21" s="80">
        <v>7.8</v>
      </c>
      <c r="U21" s="90">
        <f t="shared" si="3"/>
        <v>7.1499999999999995</v>
      </c>
      <c r="V21" s="90">
        <f t="shared" si="4"/>
        <v>6.3218749999999995</v>
      </c>
      <c r="W21" s="91">
        <v>0</v>
      </c>
      <c r="X21" s="61"/>
      <c r="Y21" s="80">
        <v>3.5</v>
      </c>
      <c r="Z21" s="80">
        <v>4</v>
      </c>
      <c r="AA21" s="80">
        <v>4</v>
      </c>
      <c r="AB21" s="80">
        <v>5</v>
      </c>
      <c r="AC21" s="80">
        <v>5.5</v>
      </c>
      <c r="AD21" s="80">
        <v>6</v>
      </c>
      <c r="AE21" s="80">
        <v>5</v>
      </c>
      <c r="AF21" s="80">
        <v>5.5</v>
      </c>
      <c r="AG21" s="97">
        <f t="shared" si="5"/>
        <v>38.5</v>
      </c>
      <c r="AH21" s="96">
        <f t="shared" si="6"/>
        <v>4.8125</v>
      </c>
      <c r="AI21" s="80">
        <v>6</v>
      </c>
      <c r="AJ21" s="81">
        <f t="shared" si="7"/>
        <v>5.109375</v>
      </c>
      <c r="AK21" s="60"/>
      <c r="AL21" s="80">
        <v>5</v>
      </c>
      <c r="AM21" s="80">
        <v>6.4</v>
      </c>
      <c r="AN21" s="90">
        <f t="shared" si="8"/>
        <v>6.0500000000000007</v>
      </c>
      <c r="AO21" s="90">
        <f t="shared" si="9"/>
        <v>5.5796875000000004</v>
      </c>
      <c r="AP21" s="61"/>
      <c r="AQ21" s="80"/>
      <c r="AR21" s="80"/>
      <c r="AS21" s="80"/>
      <c r="AT21" s="80"/>
      <c r="AU21" s="80"/>
      <c r="AV21" s="80"/>
      <c r="AW21" s="80"/>
      <c r="AX21" s="80"/>
      <c r="AY21" s="97">
        <f t="shared" si="10"/>
        <v>0</v>
      </c>
      <c r="AZ21" s="96">
        <f t="shared" si="11"/>
        <v>0</v>
      </c>
      <c r="BA21" s="80"/>
      <c r="BB21" s="81">
        <f t="shared" si="12"/>
        <v>0</v>
      </c>
      <c r="BC21" s="60"/>
      <c r="BD21" s="80"/>
      <c r="BE21" s="80"/>
      <c r="BF21" s="90">
        <f t="shared" si="13"/>
        <v>0</v>
      </c>
      <c r="BG21" s="90">
        <f t="shared" si="14"/>
        <v>0</v>
      </c>
      <c r="BH21" s="61"/>
      <c r="BI21" s="96">
        <f t="shared" si="15"/>
        <v>5.4937499999999995</v>
      </c>
      <c r="BJ21" s="96">
        <f t="shared" si="16"/>
        <v>5.109375</v>
      </c>
      <c r="BK21" s="96"/>
      <c r="BL21" s="96">
        <f t="shared" si="17"/>
        <v>5.3015624999999993</v>
      </c>
      <c r="BM21" s="59">
        <f t="shared" si="18"/>
        <v>10</v>
      </c>
      <c r="BN21" s="65"/>
      <c r="BO21" s="81">
        <f t="shared" si="19"/>
        <v>7.1499999999999995</v>
      </c>
      <c r="BP21" s="81">
        <f t="shared" si="20"/>
        <v>6.0500000000000007</v>
      </c>
      <c r="BQ21" s="81"/>
      <c r="BR21" s="81">
        <f t="shared" si="21"/>
        <v>6.6</v>
      </c>
      <c r="BS21" s="81">
        <f t="shared" si="22"/>
        <v>0</v>
      </c>
      <c r="BT21" s="81">
        <f t="shared" si="23"/>
        <v>6.6</v>
      </c>
      <c r="BU21" s="183">
        <f t="shared" si="24"/>
        <v>10</v>
      </c>
      <c r="BV21" s="74"/>
      <c r="BW21" s="81">
        <f t="shared" si="25"/>
        <v>5.3015624999999993</v>
      </c>
      <c r="BX21" s="81">
        <f t="shared" si="26"/>
        <v>6.6</v>
      </c>
      <c r="BY21" s="81">
        <f t="shared" si="27"/>
        <v>5.9507812499999995</v>
      </c>
      <c r="BZ21" s="183">
        <v>7</v>
      </c>
      <c r="CA21" s="59">
        <v>12</v>
      </c>
    </row>
    <row r="22" spans="1:79">
      <c r="A22" s="95">
        <v>86</v>
      </c>
      <c r="B22" s="93" t="s">
        <v>139</v>
      </c>
      <c r="C22" s="95" t="s">
        <v>197</v>
      </c>
      <c r="D22" s="95" t="s">
        <v>198</v>
      </c>
      <c r="E22" s="95" t="s">
        <v>143</v>
      </c>
      <c r="F22" s="80">
        <v>3</v>
      </c>
      <c r="G22" s="80">
        <v>5.5</v>
      </c>
      <c r="H22" s="80">
        <v>5.3</v>
      </c>
      <c r="I22" s="80">
        <v>5.5</v>
      </c>
      <c r="J22" s="80">
        <v>5.3</v>
      </c>
      <c r="K22" s="80">
        <v>5.5</v>
      </c>
      <c r="L22" s="80">
        <v>5.7</v>
      </c>
      <c r="M22" s="80">
        <v>5.2</v>
      </c>
      <c r="N22" s="97">
        <f t="shared" si="0"/>
        <v>41.000000000000007</v>
      </c>
      <c r="O22" s="96">
        <f t="shared" si="1"/>
        <v>5.1250000000000009</v>
      </c>
      <c r="P22" s="80">
        <v>6</v>
      </c>
      <c r="Q22" s="81">
        <f t="shared" si="2"/>
        <v>5.3437500000000009</v>
      </c>
      <c r="R22" s="60"/>
      <c r="S22" s="80">
        <v>5.4</v>
      </c>
      <c r="T22" s="80">
        <v>6.8</v>
      </c>
      <c r="U22" s="90">
        <f t="shared" si="3"/>
        <v>6.4499999999999993</v>
      </c>
      <c r="V22" s="90">
        <f t="shared" si="4"/>
        <v>5.8968749999999996</v>
      </c>
      <c r="W22" s="91">
        <v>0</v>
      </c>
      <c r="X22" s="61"/>
      <c r="Y22" s="80">
        <v>4.5</v>
      </c>
      <c r="Z22" s="80">
        <v>5.5</v>
      </c>
      <c r="AA22" s="80">
        <v>5</v>
      </c>
      <c r="AB22" s="80">
        <v>6</v>
      </c>
      <c r="AC22" s="80">
        <v>5</v>
      </c>
      <c r="AD22" s="80">
        <v>5</v>
      </c>
      <c r="AE22" s="80">
        <v>5.8</v>
      </c>
      <c r="AF22" s="80">
        <v>6</v>
      </c>
      <c r="AG22" s="97">
        <f t="shared" si="5"/>
        <v>42.8</v>
      </c>
      <c r="AH22" s="96">
        <f t="shared" si="6"/>
        <v>5.35</v>
      </c>
      <c r="AI22" s="80">
        <v>6</v>
      </c>
      <c r="AJ22" s="81">
        <f t="shared" si="7"/>
        <v>5.5124999999999993</v>
      </c>
      <c r="AK22" s="60"/>
      <c r="AL22" s="80">
        <v>5.2</v>
      </c>
      <c r="AM22" s="80">
        <v>6.67</v>
      </c>
      <c r="AN22" s="90">
        <f t="shared" si="8"/>
        <v>6.3024999999999993</v>
      </c>
      <c r="AO22" s="90">
        <f t="shared" si="9"/>
        <v>5.9074999999999989</v>
      </c>
      <c r="AP22" s="61"/>
      <c r="AQ22" s="80"/>
      <c r="AR22" s="80"/>
      <c r="AS22" s="80"/>
      <c r="AT22" s="80"/>
      <c r="AU22" s="80"/>
      <c r="AV22" s="80"/>
      <c r="AW22" s="80"/>
      <c r="AX22" s="80"/>
      <c r="AY22" s="97">
        <f t="shared" si="10"/>
        <v>0</v>
      </c>
      <c r="AZ22" s="96">
        <f t="shared" si="11"/>
        <v>0</v>
      </c>
      <c r="BA22" s="80"/>
      <c r="BB22" s="81">
        <f t="shared" si="12"/>
        <v>0</v>
      </c>
      <c r="BC22" s="60"/>
      <c r="BD22" s="80"/>
      <c r="BE22" s="80"/>
      <c r="BF22" s="90">
        <f t="shared" si="13"/>
        <v>0</v>
      </c>
      <c r="BG22" s="90">
        <f t="shared" si="14"/>
        <v>0</v>
      </c>
      <c r="BH22" s="61"/>
      <c r="BI22" s="96">
        <f t="shared" si="15"/>
        <v>5.3437500000000009</v>
      </c>
      <c r="BJ22" s="96">
        <f t="shared" si="16"/>
        <v>5.5124999999999993</v>
      </c>
      <c r="BK22" s="96"/>
      <c r="BL22" s="96">
        <f t="shared" si="17"/>
        <v>5.4281249999999996</v>
      </c>
      <c r="BM22" s="59">
        <f t="shared" si="18"/>
        <v>9</v>
      </c>
      <c r="BN22" s="65"/>
      <c r="BO22" s="81">
        <f t="shared" si="19"/>
        <v>6.4499999999999993</v>
      </c>
      <c r="BP22" s="81">
        <f t="shared" si="20"/>
        <v>6.3024999999999993</v>
      </c>
      <c r="BQ22" s="81"/>
      <c r="BR22" s="81">
        <f t="shared" si="21"/>
        <v>6.3762499999999989</v>
      </c>
      <c r="BS22" s="81">
        <f t="shared" si="22"/>
        <v>0</v>
      </c>
      <c r="BT22" s="81">
        <f t="shared" si="23"/>
        <v>6.3762499999999989</v>
      </c>
      <c r="BU22" s="183">
        <f t="shared" si="24"/>
        <v>13</v>
      </c>
      <c r="BV22" s="74"/>
      <c r="BW22" s="81">
        <f t="shared" si="25"/>
        <v>5.4281249999999996</v>
      </c>
      <c r="BX22" s="81">
        <f t="shared" si="26"/>
        <v>6.3762499999999989</v>
      </c>
      <c r="BY22" s="81">
        <f t="shared" si="27"/>
        <v>5.9021874999999993</v>
      </c>
      <c r="BZ22" s="183">
        <v>8</v>
      </c>
      <c r="CA22" s="59">
        <v>12</v>
      </c>
    </row>
  </sheetData>
  <sortState ref="A7:CA22">
    <sortCondition descending="1" ref="CA7:CA22"/>
    <sortCondition descending="1" ref="BY7:BY22"/>
  </sortState>
  <mergeCells count="10">
    <mergeCell ref="BD4:BF4"/>
    <mergeCell ref="BW4:BZ4"/>
    <mergeCell ref="H1:M1"/>
    <mergeCell ref="AA1:AH1"/>
    <mergeCell ref="AS1:AZ1"/>
    <mergeCell ref="F4:Q4"/>
    <mergeCell ref="S4:U4"/>
    <mergeCell ref="Y4:AJ4"/>
    <mergeCell ref="AL4:AN4"/>
    <mergeCell ref="AQ4:BB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6" width="5.6640625" style="59" customWidth="1"/>
    <col min="17" max="17" width="3.1640625" style="59" customWidth="1"/>
    <col min="18" max="20" width="5.6640625" style="59" customWidth="1"/>
    <col min="21" max="21" width="6.6640625" style="59" customWidth="1"/>
    <col min="22" max="22" width="5.6640625" style="59" customWidth="1"/>
    <col min="23" max="23" width="3.1640625" style="59" customWidth="1"/>
    <col min="24" max="34" width="5.6640625" style="59" customWidth="1"/>
    <col min="35" max="35" width="3.1640625" style="59" customWidth="1"/>
    <col min="36" max="38" width="5.6640625" style="59" customWidth="1"/>
    <col min="39" max="39" width="6.6640625" style="59" customWidth="1"/>
    <col min="40" max="40" width="3.1640625" style="59" customWidth="1"/>
    <col min="41" max="51" width="5.6640625" style="59" customWidth="1"/>
    <col min="52" max="52" width="3.1640625" style="59" customWidth="1"/>
    <col min="53" max="55" width="5.6640625" style="59" customWidth="1"/>
    <col min="56" max="56" width="6.6640625" style="59" customWidth="1"/>
    <col min="57" max="57" width="3.1640625" style="59" customWidth="1"/>
    <col min="58" max="61" width="6.6640625" style="59" customWidth="1"/>
    <col min="62" max="62" width="11.5" style="59" customWidth="1"/>
    <col min="63" max="63" width="3.33203125" style="59" customWidth="1"/>
    <col min="64" max="69" width="6.6640625" style="59" customWidth="1"/>
    <col min="70" max="70" width="13.33203125" style="59" customWidth="1"/>
    <col min="71" max="71" width="3.83203125" style="59" customWidth="1"/>
    <col min="72" max="74" width="6.6640625" style="59" customWidth="1"/>
    <col min="75" max="75" width="12.1640625" style="59" customWidth="1"/>
    <col min="76" max="16384" width="8.83203125" style="59"/>
  </cols>
  <sheetData>
    <row r="1" spans="1:75">
      <c r="A1" t="s">
        <v>43</v>
      </c>
      <c r="F1" s="66" t="s">
        <v>0</v>
      </c>
      <c r="G1" s="66"/>
      <c r="H1" s="211" t="s">
        <v>292</v>
      </c>
      <c r="I1" s="212"/>
      <c r="J1" s="212"/>
      <c r="K1" s="212"/>
      <c r="L1" s="212"/>
      <c r="M1" s="212"/>
      <c r="N1" s="66"/>
      <c r="O1" s="66"/>
      <c r="Q1" s="60"/>
      <c r="W1" s="61"/>
      <c r="X1" s="59" t="s">
        <v>1</v>
      </c>
      <c r="Z1" s="211" t="s">
        <v>295</v>
      </c>
      <c r="AA1" s="212"/>
      <c r="AB1" s="212"/>
      <c r="AC1" s="212"/>
      <c r="AD1" s="212"/>
      <c r="AE1" s="212"/>
      <c r="AF1" s="212"/>
      <c r="AG1" s="212"/>
      <c r="AI1" s="60"/>
      <c r="AN1" s="61"/>
      <c r="AO1" s="59" t="s">
        <v>2</v>
      </c>
      <c r="AQ1" s="212"/>
      <c r="AR1" s="212"/>
      <c r="AS1" s="212"/>
      <c r="AT1" s="212"/>
      <c r="AU1" s="212"/>
      <c r="AV1" s="212"/>
      <c r="AW1" s="212"/>
      <c r="AX1" s="212"/>
      <c r="AZ1" s="60"/>
      <c r="BE1" s="61"/>
      <c r="BF1" s="63"/>
      <c r="BG1" s="63"/>
      <c r="BH1" s="63"/>
      <c r="BI1" s="63"/>
      <c r="BJ1" s="64">
        <f ca="1">NOW()</f>
        <v>41974.813944907408</v>
      </c>
      <c r="BK1" s="65"/>
      <c r="BL1" s="66"/>
      <c r="BM1" s="66"/>
      <c r="BN1" s="66"/>
      <c r="BO1" s="66"/>
      <c r="BP1" s="66"/>
      <c r="BQ1" s="66"/>
      <c r="BR1" s="64">
        <f ca="1">NOW()</f>
        <v>41974.813944907408</v>
      </c>
      <c r="BS1" s="67"/>
      <c r="BT1" s="64"/>
      <c r="BU1" s="64"/>
      <c r="BV1" s="64"/>
      <c r="BW1" s="64">
        <f ca="1">NOW()</f>
        <v>41974.813944907408</v>
      </c>
    </row>
    <row r="2" spans="1:75">
      <c r="A2" s="9" t="s">
        <v>44</v>
      </c>
      <c r="B2" s="68"/>
      <c r="Q2" s="60"/>
      <c r="W2" s="61"/>
      <c r="AI2" s="60"/>
      <c r="AN2" s="61"/>
      <c r="AZ2" s="60"/>
      <c r="BE2" s="61"/>
      <c r="BF2" s="63"/>
      <c r="BG2" s="63"/>
      <c r="BH2" s="63"/>
      <c r="BI2" s="63"/>
      <c r="BJ2" s="69">
        <f ca="1">NOW()</f>
        <v>41974.813944907408</v>
      </c>
      <c r="BK2" s="65"/>
      <c r="BL2" s="66"/>
      <c r="BM2" s="66"/>
      <c r="BN2" s="66"/>
      <c r="BO2" s="66"/>
      <c r="BP2" s="66"/>
      <c r="BQ2" s="66"/>
      <c r="BR2" s="69">
        <f ca="1">NOW()</f>
        <v>41974.813944907408</v>
      </c>
      <c r="BS2" s="70"/>
      <c r="BT2" s="69"/>
      <c r="BU2" s="69"/>
      <c r="BV2" s="69"/>
      <c r="BW2" s="69">
        <f ca="1">NOW()</f>
        <v>41974.813944907408</v>
      </c>
    </row>
    <row r="3" spans="1:75">
      <c r="A3" t="s">
        <v>185</v>
      </c>
      <c r="Q3" s="60"/>
      <c r="W3" s="61"/>
      <c r="AI3" s="60"/>
      <c r="AN3" s="61"/>
      <c r="AZ3" s="60"/>
      <c r="BE3" s="61"/>
      <c r="BF3" s="63"/>
      <c r="BG3" s="71" t="s">
        <v>5</v>
      </c>
      <c r="BH3" s="63"/>
      <c r="BI3" s="63"/>
      <c r="BK3" s="65"/>
      <c r="BL3" s="66"/>
      <c r="BM3" s="72" t="s">
        <v>6</v>
      </c>
      <c r="BN3" s="73"/>
      <c r="BO3" s="73"/>
      <c r="BP3" s="73"/>
      <c r="BQ3" s="73"/>
      <c r="BR3" s="66"/>
      <c r="BS3" s="74"/>
      <c r="BT3" s="66"/>
      <c r="BU3" s="66"/>
      <c r="BV3" s="66"/>
      <c r="BW3" s="66"/>
    </row>
    <row r="4" spans="1:75">
      <c r="F4" s="209" t="s">
        <v>3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75"/>
      <c r="R4" s="209" t="s">
        <v>4</v>
      </c>
      <c r="S4" s="209"/>
      <c r="T4" s="209"/>
      <c r="U4" s="73" t="s">
        <v>178</v>
      </c>
      <c r="V4" s="73"/>
      <c r="W4" s="61"/>
      <c r="X4" s="209" t="s">
        <v>3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5"/>
      <c r="AJ4" s="209" t="s">
        <v>4</v>
      </c>
      <c r="AK4" s="209"/>
      <c r="AL4" s="209"/>
      <c r="AM4" s="73" t="s">
        <v>178</v>
      </c>
      <c r="AN4" s="61"/>
      <c r="AO4" s="209" t="s">
        <v>3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75"/>
      <c r="BA4" s="209" t="s">
        <v>4</v>
      </c>
      <c r="BB4" s="209"/>
      <c r="BC4" s="209"/>
      <c r="BD4" s="73" t="s">
        <v>178</v>
      </c>
      <c r="BE4" s="61"/>
      <c r="BF4" s="63"/>
      <c r="BG4" s="77" t="s">
        <v>10</v>
      </c>
      <c r="BH4" s="63"/>
      <c r="BI4" s="63"/>
      <c r="BK4" s="65"/>
      <c r="BL4" s="73"/>
      <c r="BM4" s="73" t="s">
        <v>10</v>
      </c>
      <c r="BN4" s="73"/>
      <c r="BO4" s="73"/>
      <c r="BP4" s="73" t="s">
        <v>11</v>
      </c>
      <c r="BQ4" s="73"/>
      <c r="BR4" s="66"/>
      <c r="BS4" s="74"/>
      <c r="BT4" s="210" t="s">
        <v>12</v>
      </c>
      <c r="BU4" s="210"/>
      <c r="BV4" s="210"/>
      <c r="BW4" s="210"/>
    </row>
    <row r="5" spans="1:75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18</v>
      </c>
      <c r="H5" s="73" t="s">
        <v>19</v>
      </c>
      <c r="I5" s="73" t="s">
        <v>179</v>
      </c>
      <c r="J5" s="73" t="s">
        <v>180</v>
      </c>
      <c r="K5" s="73" t="s">
        <v>181</v>
      </c>
      <c r="L5" s="73" t="s">
        <v>23</v>
      </c>
      <c r="M5" s="73" t="s">
        <v>182</v>
      </c>
      <c r="N5" s="73" t="s">
        <v>183</v>
      </c>
      <c r="O5" s="73" t="s">
        <v>184</v>
      </c>
      <c r="P5" s="73" t="s">
        <v>28</v>
      </c>
      <c r="Q5" s="75"/>
      <c r="R5" s="73" t="s">
        <v>29</v>
      </c>
      <c r="S5" s="73" t="s">
        <v>128</v>
      </c>
      <c r="T5" s="73" t="s">
        <v>28</v>
      </c>
      <c r="U5" s="73" t="s">
        <v>32</v>
      </c>
      <c r="V5" s="73" t="s">
        <v>33</v>
      </c>
      <c r="W5" s="76"/>
      <c r="X5" s="73" t="s">
        <v>17</v>
      </c>
      <c r="Y5" s="73" t="s">
        <v>18</v>
      </c>
      <c r="Z5" s="73" t="s">
        <v>19</v>
      </c>
      <c r="AA5" s="73" t="s">
        <v>179</v>
      </c>
      <c r="AB5" s="73" t="s">
        <v>180</v>
      </c>
      <c r="AC5" s="73" t="s">
        <v>181</v>
      </c>
      <c r="AD5" s="73" t="s">
        <v>23</v>
      </c>
      <c r="AE5" s="73" t="s">
        <v>182</v>
      </c>
      <c r="AF5" s="73" t="s">
        <v>183</v>
      </c>
      <c r="AG5" s="73" t="s">
        <v>184</v>
      </c>
      <c r="AH5" s="73" t="s">
        <v>28</v>
      </c>
      <c r="AI5" s="75"/>
      <c r="AJ5" s="73" t="s">
        <v>29</v>
      </c>
      <c r="AK5" s="73" t="s">
        <v>128</v>
      </c>
      <c r="AL5" s="73" t="s">
        <v>28</v>
      </c>
      <c r="AM5" s="73" t="s">
        <v>32</v>
      </c>
      <c r="AN5" s="76"/>
      <c r="AO5" s="73" t="s">
        <v>17</v>
      </c>
      <c r="AP5" s="73" t="s">
        <v>18</v>
      </c>
      <c r="AQ5" s="73" t="s">
        <v>19</v>
      </c>
      <c r="AR5" s="73" t="s">
        <v>179</v>
      </c>
      <c r="AS5" s="73" t="s">
        <v>180</v>
      </c>
      <c r="AT5" s="73" t="s">
        <v>181</v>
      </c>
      <c r="AU5" s="73" t="s">
        <v>23</v>
      </c>
      <c r="AV5" s="73" t="s">
        <v>182</v>
      </c>
      <c r="AW5" s="73" t="s">
        <v>183</v>
      </c>
      <c r="AX5" s="73" t="s">
        <v>184</v>
      </c>
      <c r="AY5" s="73" t="s">
        <v>28</v>
      </c>
      <c r="AZ5" s="75"/>
      <c r="BA5" s="73" t="s">
        <v>29</v>
      </c>
      <c r="BB5" s="73" t="s">
        <v>128</v>
      </c>
      <c r="BC5" s="73" t="s">
        <v>28</v>
      </c>
      <c r="BD5" s="73" t="s">
        <v>32</v>
      </c>
      <c r="BE5" s="76"/>
      <c r="BF5" s="77" t="s">
        <v>34</v>
      </c>
      <c r="BG5" s="77" t="s">
        <v>35</v>
      </c>
      <c r="BH5" s="77" t="s">
        <v>36</v>
      </c>
      <c r="BI5" s="77" t="s">
        <v>28</v>
      </c>
      <c r="BJ5" s="73" t="s">
        <v>37</v>
      </c>
      <c r="BK5" s="78"/>
      <c r="BL5" s="73" t="s">
        <v>34</v>
      </c>
      <c r="BM5" s="73" t="s">
        <v>35</v>
      </c>
      <c r="BN5" s="73" t="s">
        <v>36</v>
      </c>
      <c r="BO5" s="79" t="s">
        <v>38</v>
      </c>
      <c r="BP5" s="73" t="s">
        <v>39</v>
      </c>
      <c r="BQ5" s="79" t="s">
        <v>28</v>
      </c>
      <c r="BR5" s="73" t="s">
        <v>37</v>
      </c>
      <c r="BS5" s="78"/>
      <c r="BT5" s="79" t="s">
        <v>5</v>
      </c>
      <c r="BU5" s="79" t="s">
        <v>40</v>
      </c>
      <c r="BV5" s="79" t="s">
        <v>28</v>
      </c>
      <c r="BW5" s="73" t="s">
        <v>37</v>
      </c>
    </row>
    <row r="6" spans="1:75">
      <c r="Q6" s="60"/>
      <c r="W6" s="61"/>
      <c r="AI6" s="60"/>
      <c r="AN6" s="61"/>
      <c r="AZ6" s="60"/>
      <c r="BE6" s="61"/>
      <c r="BF6" s="63"/>
      <c r="BG6" s="63"/>
      <c r="BH6" s="63"/>
      <c r="BI6" s="63"/>
      <c r="BK6" s="65"/>
      <c r="BL6" s="66"/>
      <c r="BM6" s="66"/>
      <c r="BN6" s="66"/>
      <c r="BO6" s="66"/>
      <c r="BP6" s="66"/>
      <c r="BQ6" s="66"/>
      <c r="BR6" s="66"/>
      <c r="BS6" s="74"/>
      <c r="BT6" s="66"/>
      <c r="BU6" s="66"/>
      <c r="BV6" s="66"/>
      <c r="BW6" s="66"/>
    </row>
    <row r="7" spans="1:75">
      <c r="A7" s="95">
        <v>28</v>
      </c>
      <c r="B7" s="93" t="s">
        <v>150</v>
      </c>
      <c r="C7" s="95" t="s">
        <v>60</v>
      </c>
      <c r="D7" s="95" t="s">
        <v>61</v>
      </c>
      <c r="E7" s="95" t="s">
        <v>62</v>
      </c>
      <c r="F7" s="80">
        <v>5</v>
      </c>
      <c r="G7" s="80">
        <v>5.3</v>
      </c>
      <c r="H7" s="80">
        <v>5.3</v>
      </c>
      <c r="I7" s="80">
        <v>5.5</v>
      </c>
      <c r="J7" s="80">
        <v>5.5</v>
      </c>
      <c r="K7" s="80">
        <v>5.5</v>
      </c>
      <c r="L7" s="80">
        <v>6</v>
      </c>
      <c r="M7" s="80">
        <v>5.5</v>
      </c>
      <c r="N7" s="97">
        <f t="shared" ref="N7:N14" si="0">SUM(F7:M7)</f>
        <v>43.6</v>
      </c>
      <c r="O7" s="96">
        <f t="shared" ref="O7:O14" si="1">N7/8</f>
        <v>5.45</v>
      </c>
      <c r="P7" s="81">
        <f t="shared" ref="P7:P14" si="2">O7</f>
        <v>5.45</v>
      </c>
      <c r="Q7" s="60"/>
      <c r="R7" s="80">
        <v>5.5</v>
      </c>
      <c r="S7" s="80">
        <v>8.4</v>
      </c>
      <c r="T7" s="90">
        <f t="shared" ref="T7:T14" si="3">(R7*0.25)+(S7*0.75)</f>
        <v>7.6750000000000007</v>
      </c>
      <c r="U7" s="90">
        <f t="shared" ref="U7:U14" si="4">(P7+T7)/2</f>
        <v>6.5625</v>
      </c>
      <c r="V7" s="91">
        <v>0</v>
      </c>
      <c r="W7" s="61"/>
      <c r="X7" s="80">
        <v>5.2</v>
      </c>
      <c r="Y7" s="80">
        <v>6.5</v>
      </c>
      <c r="Z7" s="80">
        <v>6.8</v>
      </c>
      <c r="AA7" s="80">
        <v>7.2</v>
      </c>
      <c r="AB7" s="80">
        <v>7.5</v>
      </c>
      <c r="AC7" s="80">
        <v>7.5</v>
      </c>
      <c r="AD7" s="80">
        <v>6.5</v>
      </c>
      <c r="AE7" s="80">
        <v>5</v>
      </c>
      <c r="AF7" s="97">
        <f t="shared" ref="AF7:AF14" si="5">SUM(X7:AE7)</f>
        <v>52.2</v>
      </c>
      <c r="AG7" s="96">
        <f t="shared" ref="AG7:AG14" si="6">AF7/8</f>
        <v>6.5250000000000004</v>
      </c>
      <c r="AH7" s="81">
        <f t="shared" ref="AH7:AH14" si="7">AG7</f>
        <v>6.5250000000000004</v>
      </c>
      <c r="AI7" s="60"/>
      <c r="AJ7" s="80">
        <v>7.7</v>
      </c>
      <c r="AK7" s="80">
        <v>8</v>
      </c>
      <c r="AL7" s="90">
        <f t="shared" ref="AL7:AL14" si="8">(AJ7*0.25)+(AK7*0.75)</f>
        <v>7.9249999999999998</v>
      </c>
      <c r="AM7" s="90">
        <f t="shared" ref="AM7:AM14" si="9">(AH7+AL7)/2</f>
        <v>7.2249999999999996</v>
      </c>
      <c r="AN7" s="61"/>
      <c r="AO7" s="80"/>
      <c r="AP7" s="80"/>
      <c r="AQ7" s="80"/>
      <c r="AR7" s="80"/>
      <c r="AS7" s="80"/>
      <c r="AT7" s="80"/>
      <c r="AU7" s="80"/>
      <c r="AV7" s="80"/>
      <c r="AW7" s="97">
        <f t="shared" ref="AW7:AW14" si="10">SUM(AO7:AV7)</f>
        <v>0</v>
      </c>
      <c r="AX7" s="96">
        <f t="shared" ref="AX7:AX14" si="11">AW7/8</f>
        <v>0</v>
      </c>
      <c r="AY7" s="81">
        <f t="shared" ref="AY7:AY14" si="12">AX7</f>
        <v>0</v>
      </c>
      <c r="AZ7" s="60"/>
      <c r="BA7" s="80"/>
      <c r="BB7" s="80"/>
      <c r="BC7" s="90">
        <f t="shared" ref="BC7:BC14" si="13">(BA7*0.25)+(BB7*0.75)</f>
        <v>0</v>
      </c>
      <c r="BD7" s="90">
        <f t="shared" ref="BD7:BD14" si="14">(AY7+BC7)/2</f>
        <v>0</v>
      </c>
      <c r="BE7" s="61"/>
      <c r="BF7" s="96">
        <f t="shared" ref="BF7:BF14" si="15">P7</f>
        <v>5.45</v>
      </c>
      <c r="BG7" s="96">
        <f t="shared" ref="BG7:BG14" si="16">AH7</f>
        <v>6.5250000000000004</v>
      </c>
      <c r="BH7" s="96"/>
      <c r="BI7" s="96">
        <f t="shared" ref="BI7:BI13" si="17">AVERAGE(BF7:BH7)</f>
        <v>5.9875000000000007</v>
      </c>
      <c r="BJ7" s="59">
        <f t="shared" ref="BJ7:BJ14" si="18">RANK(BI7,BI$7:BI$14)</f>
        <v>1</v>
      </c>
      <c r="BK7" s="65"/>
      <c r="BL7" s="81">
        <f t="shared" ref="BL7:BL14" si="19">T7</f>
        <v>7.6750000000000007</v>
      </c>
      <c r="BM7" s="81">
        <f t="shared" ref="BM7:BM14" si="20">AL7</f>
        <v>7.9249999999999998</v>
      </c>
      <c r="BN7" s="81"/>
      <c r="BO7" s="81">
        <f t="shared" ref="BO7:BO14" si="21">AVERAGE(BL7:BN7)</f>
        <v>7.8000000000000007</v>
      </c>
      <c r="BP7" s="98">
        <f t="shared" ref="BP7:BP14" si="22">V7</f>
        <v>0</v>
      </c>
      <c r="BQ7" s="81">
        <f t="shared" ref="BQ7:BQ14" si="23">BO7-BP7</f>
        <v>7.8000000000000007</v>
      </c>
      <c r="BR7" s="66">
        <f t="shared" ref="BR7:BR14" si="24">RANK(BQ7,BQ$7:BQ$14)</f>
        <v>1</v>
      </c>
      <c r="BS7" s="74"/>
      <c r="BT7" s="81">
        <f t="shared" ref="BT7:BT14" si="25">BI7</f>
        <v>5.9875000000000007</v>
      </c>
      <c r="BU7" s="81">
        <f t="shared" ref="BU7:BU14" si="26">BQ7</f>
        <v>7.8000000000000007</v>
      </c>
      <c r="BV7" s="81">
        <f t="shared" ref="BV7:BV13" si="27">AVERAGE(BT7,BU7)</f>
        <v>6.8937500000000007</v>
      </c>
      <c r="BW7" s="66">
        <f t="shared" ref="BW7:BW13" si="28">RANK(BV7,BV$7:BV$14)</f>
        <v>1</v>
      </c>
    </row>
    <row r="8" spans="1:75">
      <c r="A8" s="95">
        <v>4</v>
      </c>
      <c r="B8" s="93" t="s">
        <v>84</v>
      </c>
      <c r="C8" s="95" t="s">
        <v>89</v>
      </c>
      <c r="D8" s="95" t="s">
        <v>90</v>
      </c>
      <c r="E8" s="95" t="s">
        <v>91</v>
      </c>
      <c r="F8" s="80">
        <v>5.3</v>
      </c>
      <c r="G8" s="80">
        <v>5.7</v>
      </c>
      <c r="H8" s="80">
        <v>5.5</v>
      </c>
      <c r="I8" s="80">
        <v>6.2</v>
      </c>
      <c r="J8" s="80">
        <v>5.7</v>
      </c>
      <c r="K8" s="80">
        <v>5.7</v>
      </c>
      <c r="L8" s="80">
        <v>6.5</v>
      </c>
      <c r="M8" s="80">
        <v>5.3</v>
      </c>
      <c r="N8" s="97">
        <f t="shared" si="0"/>
        <v>45.9</v>
      </c>
      <c r="O8" s="96">
        <f t="shared" si="1"/>
        <v>5.7374999999999998</v>
      </c>
      <c r="P8" s="81">
        <f t="shared" si="2"/>
        <v>5.7374999999999998</v>
      </c>
      <c r="Q8" s="60"/>
      <c r="R8" s="80">
        <v>5.4</v>
      </c>
      <c r="S8" s="80">
        <v>8</v>
      </c>
      <c r="T8" s="90">
        <f t="shared" si="3"/>
        <v>7.35</v>
      </c>
      <c r="U8" s="90">
        <f t="shared" si="4"/>
        <v>6.5437499999999993</v>
      </c>
      <c r="V8" s="91">
        <v>0</v>
      </c>
      <c r="W8" s="61"/>
      <c r="X8" s="80">
        <v>6.2</v>
      </c>
      <c r="Y8" s="80">
        <v>5.8</v>
      </c>
      <c r="Z8" s="80">
        <v>6</v>
      </c>
      <c r="AA8" s="80">
        <v>5.2</v>
      </c>
      <c r="AB8" s="80">
        <v>5</v>
      </c>
      <c r="AC8" s="80">
        <v>5.5</v>
      </c>
      <c r="AD8" s="80">
        <v>7.2</v>
      </c>
      <c r="AE8" s="80">
        <v>5</v>
      </c>
      <c r="AF8" s="97">
        <f t="shared" si="5"/>
        <v>45.900000000000006</v>
      </c>
      <c r="AG8" s="96">
        <f t="shared" si="6"/>
        <v>5.7375000000000007</v>
      </c>
      <c r="AH8" s="81">
        <f t="shared" si="7"/>
        <v>5.7375000000000007</v>
      </c>
      <c r="AI8" s="60"/>
      <c r="AJ8" s="80">
        <v>6.6</v>
      </c>
      <c r="AK8" s="80">
        <v>7.5</v>
      </c>
      <c r="AL8" s="90">
        <f t="shared" si="8"/>
        <v>7.2750000000000004</v>
      </c>
      <c r="AM8" s="90">
        <f t="shared" si="9"/>
        <v>6.5062500000000005</v>
      </c>
      <c r="AN8" s="61"/>
      <c r="AO8" s="80"/>
      <c r="AP8" s="80"/>
      <c r="AQ8" s="80"/>
      <c r="AR8" s="80"/>
      <c r="AS8" s="80"/>
      <c r="AT8" s="80"/>
      <c r="AU8" s="80"/>
      <c r="AV8" s="80"/>
      <c r="AW8" s="97">
        <f t="shared" si="10"/>
        <v>0</v>
      </c>
      <c r="AX8" s="96">
        <f t="shared" si="11"/>
        <v>0</v>
      </c>
      <c r="AY8" s="81">
        <f t="shared" si="12"/>
        <v>0</v>
      </c>
      <c r="AZ8" s="60"/>
      <c r="BA8" s="80"/>
      <c r="BB8" s="80"/>
      <c r="BC8" s="90">
        <f t="shared" si="13"/>
        <v>0</v>
      </c>
      <c r="BD8" s="90">
        <f t="shared" si="14"/>
        <v>0</v>
      </c>
      <c r="BE8" s="61"/>
      <c r="BF8" s="96">
        <f t="shared" si="15"/>
        <v>5.7374999999999998</v>
      </c>
      <c r="BG8" s="96">
        <f t="shared" si="16"/>
        <v>5.7375000000000007</v>
      </c>
      <c r="BH8" s="96"/>
      <c r="BI8" s="96">
        <f t="shared" si="17"/>
        <v>5.7375000000000007</v>
      </c>
      <c r="BJ8" s="59">
        <f t="shared" si="18"/>
        <v>2</v>
      </c>
      <c r="BK8" s="65"/>
      <c r="BL8" s="81">
        <f t="shared" si="19"/>
        <v>7.35</v>
      </c>
      <c r="BM8" s="81">
        <f t="shared" si="20"/>
        <v>7.2750000000000004</v>
      </c>
      <c r="BN8" s="81"/>
      <c r="BO8" s="81">
        <f t="shared" si="21"/>
        <v>7.3125</v>
      </c>
      <c r="BP8" s="98">
        <f t="shared" si="22"/>
        <v>0</v>
      </c>
      <c r="BQ8" s="81">
        <f t="shared" si="23"/>
        <v>7.3125</v>
      </c>
      <c r="BR8" s="159">
        <f t="shared" si="24"/>
        <v>2</v>
      </c>
      <c r="BS8" s="74"/>
      <c r="BT8" s="81">
        <f t="shared" si="25"/>
        <v>5.7375000000000007</v>
      </c>
      <c r="BU8" s="81">
        <f t="shared" si="26"/>
        <v>7.3125</v>
      </c>
      <c r="BV8" s="81">
        <f t="shared" si="27"/>
        <v>6.5250000000000004</v>
      </c>
      <c r="BW8" s="159">
        <f t="shared" si="28"/>
        <v>2</v>
      </c>
    </row>
    <row r="9" spans="1:75">
      <c r="A9" s="95">
        <v>5</v>
      </c>
      <c r="B9" s="93" t="s">
        <v>87</v>
      </c>
      <c r="C9" s="95" t="s">
        <v>89</v>
      </c>
      <c r="D9" s="95" t="s">
        <v>90</v>
      </c>
      <c r="E9" s="95" t="s">
        <v>91</v>
      </c>
      <c r="F9" s="80">
        <v>4.7</v>
      </c>
      <c r="G9" s="80">
        <v>5.3</v>
      </c>
      <c r="H9" s="80">
        <v>4.8</v>
      </c>
      <c r="I9" s="80">
        <v>4.5</v>
      </c>
      <c r="J9" s="80">
        <v>5.7</v>
      </c>
      <c r="K9" s="80">
        <v>5.7</v>
      </c>
      <c r="L9" s="80">
        <v>6.2</v>
      </c>
      <c r="M9" s="80">
        <v>5.2</v>
      </c>
      <c r="N9" s="97">
        <f t="shared" si="0"/>
        <v>42.1</v>
      </c>
      <c r="O9" s="96">
        <f t="shared" si="1"/>
        <v>5.2625000000000002</v>
      </c>
      <c r="P9" s="81">
        <f t="shared" si="2"/>
        <v>5.2625000000000002</v>
      </c>
      <c r="Q9" s="60"/>
      <c r="R9" s="80">
        <v>5</v>
      </c>
      <c r="S9" s="80">
        <v>7</v>
      </c>
      <c r="T9" s="90">
        <f t="shared" si="3"/>
        <v>6.5</v>
      </c>
      <c r="U9" s="90">
        <f t="shared" si="4"/>
        <v>5.8812499999999996</v>
      </c>
      <c r="V9" s="91">
        <v>0</v>
      </c>
      <c r="W9" s="61"/>
      <c r="X9" s="80">
        <v>5.2</v>
      </c>
      <c r="Y9" s="80">
        <v>6</v>
      </c>
      <c r="Z9" s="80">
        <v>6.3</v>
      </c>
      <c r="AA9" s="80">
        <v>6.3</v>
      </c>
      <c r="AB9" s="80">
        <v>6.8</v>
      </c>
      <c r="AC9" s="80">
        <v>5.8</v>
      </c>
      <c r="AD9" s="80">
        <v>6.2</v>
      </c>
      <c r="AE9" s="80">
        <v>6.2</v>
      </c>
      <c r="AF9" s="97">
        <f t="shared" si="5"/>
        <v>48.800000000000004</v>
      </c>
      <c r="AG9" s="96">
        <f t="shared" si="6"/>
        <v>6.1000000000000005</v>
      </c>
      <c r="AH9" s="81">
        <f t="shared" si="7"/>
        <v>6.1000000000000005</v>
      </c>
      <c r="AI9" s="60"/>
      <c r="AJ9" s="80">
        <v>6.2</v>
      </c>
      <c r="AK9" s="80">
        <v>7</v>
      </c>
      <c r="AL9" s="90">
        <f t="shared" si="8"/>
        <v>6.8</v>
      </c>
      <c r="AM9" s="90">
        <f t="shared" si="9"/>
        <v>6.45</v>
      </c>
      <c r="AN9" s="61"/>
      <c r="AO9" s="80"/>
      <c r="AP9" s="80"/>
      <c r="AQ9" s="80"/>
      <c r="AR9" s="80"/>
      <c r="AS9" s="80"/>
      <c r="AT9" s="80"/>
      <c r="AU9" s="80"/>
      <c r="AV9" s="80"/>
      <c r="AW9" s="97">
        <f t="shared" si="10"/>
        <v>0</v>
      </c>
      <c r="AX9" s="96">
        <f t="shared" si="11"/>
        <v>0</v>
      </c>
      <c r="AY9" s="81">
        <f t="shared" si="12"/>
        <v>0</v>
      </c>
      <c r="AZ9" s="60"/>
      <c r="BA9" s="80"/>
      <c r="BB9" s="80"/>
      <c r="BC9" s="90">
        <f t="shared" si="13"/>
        <v>0</v>
      </c>
      <c r="BD9" s="90">
        <f t="shared" si="14"/>
        <v>0</v>
      </c>
      <c r="BE9" s="61"/>
      <c r="BF9" s="96">
        <f t="shared" si="15"/>
        <v>5.2625000000000002</v>
      </c>
      <c r="BG9" s="96">
        <f t="shared" si="16"/>
        <v>6.1000000000000005</v>
      </c>
      <c r="BH9" s="96"/>
      <c r="BI9" s="96">
        <f t="shared" si="17"/>
        <v>5.6812500000000004</v>
      </c>
      <c r="BJ9" s="59">
        <f t="shared" si="18"/>
        <v>3</v>
      </c>
      <c r="BK9" s="65"/>
      <c r="BL9" s="81">
        <f t="shared" si="19"/>
        <v>6.5</v>
      </c>
      <c r="BM9" s="81">
        <f t="shared" si="20"/>
        <v>6.8</v>
      </c>
      <c r="BN9" s="81"/>
      <c r="BO9" s="81">
        <f t="shared" si="21"/>
        <v>6.65</v>
      </c>
      <c r="BP9" s="98">
        <f t="shared" si="22"/>
        <v>0</v>
      </c>
      <c r="BQ9" s="81">
        <f t="shared" si="23"/>
        <v>6.65</v>
      </c>
      <c r="BR9" s="159">
        <f t="shared" si="24"/>
        <v>3</v>
      </c>
      <c r="BS9" s="74"/>
      <c r="BT9" s="81">
        <f t="shared" si="25"/>
        <v>5.6812500000000004</v>
      </c>
      <c r="BU9" s="81">
        <f t="shared" si="26"/>
        <v>6.65</v>
      </c>
      <c r="BV9" s="81">
        <f t="shared" si="27"/>
        <v>6.1656250000000004</v>
      </c>
      <c r="BW9" s="159">
        <f t="shared" si="28"/>
        <v>3</v>
      </c>
    </row>
    <row r="10" spans="1:75">
      <c r="A10" s="95">
        <v>13</v>
      </c>
      <c r="B10" s="93" t="s">
        <v>119</v>
      </c>
      <c r="C10" s="95" t="s">
        <v>186</v>
      </c>
      <c r="D10" s="95" t="s">
        <v>187</v>
      </c>
      <c r="E10" s="95" t="s">
        <v>140</v>
      </c>
      <c r="F10" s="80">
        <v>4.7</v>
      </c>
      <c r="G10" s="80">
        <v>5.3</v>
      </c>
      <c r="H10" s="80">
        <v>4.5</v>
      </c>
      <c r="I10" s="80">
        <v>4.7</v>
      </c>
      <c r="J10" s="80">
        <v>5</v>
      </c>
      <c r="K10" s="80">
        <v>3.7</v>
      </c>
      <c r="L10" s="80">
        <v>6</v>
      </c>
      <c r="M10" s="80">
        <v>4.5</v>
      </c>
      <c r="N10" s="97">
        <f t="shared" si="0"/>
        <v>38.4</v>
      </c>
      <c r="O10" s="96">
        <f t="shared" si="1"/>
        <v>4.8</v>
      </c>
      <c r="P10" s="81">
        <f t="shared" si="2"/>
        <v>4.8</v>
      </c>
      <c r="Q10" s="60"/>
      <c r="R10" s="80">
        <v>4.9000000000000004</v>
      </c>
      <c r="S10" s="80">
        <v>6.6</v>
      </c>
      <c r="T10" s="90">
        <f t="shared" si="3"/>
        <v>6.1749999999999989</v>
      </c>
      <c r="U10" s="90">
        <f t="shared" si="4"/>
        <v>5.4874999999999989</v>
      </c>
      <c r="V10" s="91">
        <v>0</v>
      </c>
      <c r="W10" s="61"/>
      <c r="X10" s="80">
        <v>4.8</v>
      </c>
      <c r="Y10" s="80">
        <v>6.9</v>
      </c>
      <c r="Z10" s="80">
        <v>5.8</v>
      </c>
      <c r="AA10" s="80">
        <v>6</v>
      </c>
      <c r="AB10" s="80">
        <v>6</v>
      </c>
      <c r="AC10" s="80">
        <v>6</v>
      </c>
      <c r="AD10" s="80">
        <v>6.2</v>
      </c>
      <c r="AE10" s="80">
        <v>5.8</v>
      </c>
      <c r="AF10" s="97">
        <f t="shared" si="5"/>
        <v>47.5</v>
      </c>
      <c r="AG10" s="96">
        <f t="shared" si="6"/>
        <v>5.9375</v>
      </c>
      <c r="AH10" s="81">
        <f t="shared" si="7"/>
        <v>5.9375</v>
      </c>
      <c r="AI10" s="60"/>
      <c r="AJ10" s="80">
        <v>5.2</v>
      </c>
      <c r="AK10" s="80">
        <v>6.8</v>
      </c>
      <c r="AL10" s="90">
        <f t="shared" si="8"/>
        <v>6.3999999999999995</v>
      </c>
      <c r="AM10" s="90">
        <f t="shared" si="9"/>
        <v>6.1687499999999993</v>
      </c>
      <c r="AN10" s="61"/>
      <c r="AO10" s="80"/>
      <c r="AP10" s="80"/>
      <c r="AQ10" s="80"/>
      <c r="AR10" s="80"/>
      <c r="AS10" s="80"/>
      <c r="AT10" s="80"/>
      <c r="AU10" s="80"/>
      <c r="AV10" s="80"/>
      <c r="AW10" s="97">
        <f t="shared" si="10"/>
        <v>0</v>
      </c>
      <c r="AX10" s="96">
        <f t="shared" si="11"/>
        <v>0</v>
      </c>
      <c r="AY10" s="81">
        <f t="shared" si="12"/>
        <v>0</v>
      </c>
      <c r="AZ10" s="60"/>
      <c r="BA10" s="80"/>
      <c r="BB10" s="80"/>
      <c r="BC10" s="90">
        <f t="shared" si="13"/>
        <v>0</v>
      </c>
      <c r="BD10" s="90">
        <f t="shared" si="14"/>
        <v>0</v>
      </c>
      <c r="BE10" s="61"/>
      <c r="BF10" s="96">
        <f t="shared" si="15"/>
        <v>4.8</v>
      </c>
      <c r="BG10" s="96">
        <f t="shared" si="16"/>
        <v>5.9375</v>
      </c>
      <c r="BH10" s="96"/>
      <c r="BI10" s="96">
        <f t="shared" si="17"/>
        <v>5.3687500000000004</v>
      </c>
      <c r="BJ10" s="59">
        <f t="shared" si="18"/>
        <v>5</v>
      </c>
      <c r="BK10" s="65"/>
      <c r="BL10" s="81">
        <f t="shared" si="19"/>
        <v>6.1749999999999989</v>
      </c>
      <c r="BM10" s="81">
        <f t="shared" si="20"/>
        <v>6.3999999999999995</v>
      </c>
      <c r="BN10" s="81"/>
      <c r="BO10" s="81">
        <f t="shared" si="21"/>
        <v>6.2874999999999996</v>
      </c>
      <c r="BP10" s="98">
        <f t="shared" si="22"/>
        <v>0</v>
      </c>
      <c r="BQ10" s="81">
        <f t="shared" si="23"/>
        <v>6.2874999999999996</v>
      </c>
      <c r="BR10" s="159">
        <f t="shared" si="24"/>
        <v>4</v>
      </c>
      <c r="BS10" s="74"/>
      <c r="BT10" s="81">
        <f t="shared" si="25"/>
        <v>5.3687500000000004</v>
      </c>
      <c r="BU10" s="81">
        <f t="shared" si="26"/>
        <v>6.2874999999999996</v>
      </c>
      <c r="BV10" s="81">
        <f t="shared" si="27"/>
        <v>5.828125</v>
      </c>
      <c r="BW10" s="159">
        <f t="shared" si="28"/>
        <v>4</v>
      </c>
    </row>
    <row r="11" spans="1:75">
      <c r="A11" s="95">
        <v>16</v>
      </c>
      <c r="B11" s="93" t="s">
        <v>123</v>
      </c>
      <c r="C11" s="95" t="s">
        <v>186</v>
      </c>
      <c r="D11" s="95" t="s">
        <v>187</v>
      </c>
      <c r="E11" s="95" t="s">
        <v>140</v>
      </c>
      <c r="F11" s="80">
        <v>4.5999999999999996</v>
      </c>
      <c r="G11" s="80">
        <v>6.3</v>
      </c>
      <c r="H11" s="80">
        <v>5.3</v>
      </c>
      <c r="I11" s="80">
        <v>5</v>
      </c>
      <c r="J11" s="80">
        <v>5.3</v>
      </c>
      <c r="K11" s="80">
        <v>5.3</v>
      </c>
      <c r="L11" s="80">
        <v>6</v>
      </c>
      <c r="M11" s="80">
        <v>4.8</v>
      </c>
      <c r="N11" s="97">
        <f t="shared" si="0"/>
        <v>42.599999999999994</v>
      </c>
      <c r="O11" s="96">
        <f t="shared" si="1"/>
        <v>5.3249999999999993</v>
      </c>
      <c r="P11" s="81">
        <f t="shared" si="2"/>
        <v>5.3249999999999993</v>
      </c>
      <c r="Q11" s="60"/>
      <c r="R11" s="80">
        <v>4.5</v>
      </c>
      <c r="S11" s="80">
        <v>6.4</v>
      </c>
      <c r="T11" s="90">
        <f t="shared" si="3"/>
        <v>5.9250000000000007</v>
      </c>
      <c r="U11" s="90">
        <f t="shared" si="4"/>
        <v>5.625</v>
      </c>
      <c r="V11" s="91">
        <v>0</v>
      </c>
      <c r="W11" s="61"/>
      <c r="X11" s="80">
        <v>4.9000000000000004</v>
      </c>
      <c r="Y11" s="80">
        <v>5.2</v>
      </c>
      <c r="Z11" s="80">
        <v>5.8</v>
      </c>
      <c r="AA11" s="80">
        <v>5.8</v>
      </c>
      <c r="AB11" s="80">
        <v>6</v>
      </c>
      <c r="AC11" s="80">
        <v>5.8</v>
      </c>
      <c r="AD11" s="80">
        <v>5.8</v>
      </c>
      <c r="AE11" s="80">
        <v>4</v>
      </c>
      <c r="AF11" s="97">
        <f t="shared" si="5"/>
        <v>43.3</v>
      </c>
      <c r="AG11" s="96">
        <f t="shared" si="6"/>
        <v>5.4124999999999996</v>
      </c>
      <c r="AH11" s="81">
        <f t="shared" si="7"/>
        <v>5.4124999999999996</v>
      </c>
      <c r="AI11" s="60"/>
      <c r="AJ11" s="80">
        <v>3.9</v>
      </c>
      <c r="AK11" s="80">
        <v>7.2</v>
      </c>
      <c r="AL11" s="90">
        <f t="shared" si="8"/>
        <v>6.375</v>
      </c>
      <c r="AM11" s="90">
        <f t="shared" si="9"/>
        <v>5.8937499999999998</v>
      </c>
      <c r="AN11" s="61"/>
      <c r="AO11" s="80"/>
      <c r="AP11" s="80"/>
      <c r="AQ11" s="80"/>
      <c r="AR11" s="80"/>
      <c r="AS11" s="80"/>
      <c r="AT11" s="80"/>
      <c r="AU11" s="80"/>
      <c r="AV11" s="80"/>
      <c r="AW11" s="97">
        <f t="shared" si="10"/>
        <v>0</v>
      </c>
      <c r="AX11" s="96">
        <f t="shared" si="11"/>
        <v>0</v>
      </c>
      <c r="AY11" s="81">
        <f t="shared" si="12"/>
        <v>0</v>
      </c>
      <c r="AZ11" s="60"/>
      <c r="BA11" s="80"/>
      <c r="BB11" s="80"/>
      <c r="BC11" s="90">
        <f t="shared" si="13"/>
        <v>0</v>
      </c>
      <c r="BD11" s="90">
        <f t="shared" si="14"/>
        <v>0</v>
      </c>
      <c r="BE11" s="61"/>
      <c r="BF11" s="96">
        <f t="shared" si="15"/>
        <v>5.3249999999999993</v>
      </c>
      <c r="BG11" s="96">
        <f t="shared" si="16"/>
        <v>5.4124999999999996</v>
      </c>
      <c r="BH11" s="96"/>
      <c r="BI11" s="96">
        <f t="shared" si="17"/>
        <v>5.3687499999999995</v>
      </c>
      <c r="BJ11" s="59">
        <f t="shared" si="18"/>
        <v>6</v>
      </c>
      <c r="BK11" s="65"/>
      <c r="BL11" s="81">
        <f t="shared" si="19"/>
        <v>5.9250000000000007</v>
      </c>
      <c r="BM11" s="81">
        <f t="shared" si="20"/>
        <v>6.375</v>
      </c>
      <c r="BN11" s="81"/>
      <c r="BO11" s="81">
        <f t="shared" si="21"/>
        <v>6.15</v>
      </c>
      <c r="BP11" s="98">
        <f t="shared" si="22"/>
        <v>0</v>
      </c>
      <c r="BQ11" s="81">
        <f t="shared" si="23"/>
        <v>6.15</v>
      </c>
      <c r="BR11" s="159">
        <f t="shared" si="24"/>
        <v>5</v>
      </c>
      <c r="BS11" s="74"/>
      <c r="BT11" s="81">
        <f t="shared" si="25"/>
        <v>5.3687499999999995</v>
      </c>
      <c r="BU11" s="81">
        <f t="shared" si="26"/>
        <v>6.15</v>
      </c>
      <c r="BV11" s="81">
        <f t="shared" si="27"/>
        <v>5.7593750000000004</v>
      </c>
      <c r="BW11" s="159">
        <f t="shared" si="28"/>
        <v>5</v>
      </c>
    </row>
    <row r="12" spans="1:75">
      <c r="A12" s="95">
        <v>98</v>
      </c>
      <c r="B12" s="35" t="s">
        <v>144</v>
      </c>
      <c r="C12" s="95" t="s">
        <v>89</v>
      </c>
      <c r="D12" s="95" t="s">
        <v>90</v>
      </c>
      <c r="E12" s="95" t="s">
        <v>91</v>
      </c>
      <c r="F12" s="80">
        <v>5</v>
      </c>
      <c r="G12" s="80">
        <v>5.6</v>
      </c>
      <c r="H12" s="80">
        <v>5.3</v>
      </c>
      <c r="I12" s="80">
        <v>5</v>
      </c>
      <c r="J12" s="80">
        <v>5.2</v>
      </c>
      <c r="K12" s="80">
        <v>5</v>
      </c>
      <c r="L12" s="80">
        <v>5.5</v>
      </c>
      <c r="M12" s="80">
        <v>5</v>
      </c>
      <c r="N12" s="97">
        <f t="shared" si="0"/>
        <v>41.599999999999994</v>
      </c>
      <c r="O12" s="96">
        <f t="shared" si="1"/>
        <v>5.1999999999999993</v>
      </c>
      <c r="P12" s="81">
        <f t="shared" si="2"/>
        <v>5.1999999999999993</v>
      </c>
      <c r="Q12" s="60"/>
      <c r="R12" s="80">
        <v>5</v>
      </c>
      <c r="S12" s="80">
        <v>6.8</v>
      </c>
      <c r="T12" s="90">
        <f t="shared" si="3"/>
        <v>6.35</v>
      </c>
      <c r="U12" s="90">
        <f t="shared" si="4"/>
        <v>5.7749999999999995</v>
      </c>
      <c r="V12" s="91">
        <v>0</v>
      </c>
      <c r="W12" s="61"/>
      <c r="X12" s="80">
        <v>5.8</v>
      </c>
      <c r="Y12" s="80">
        <v>4.8</v>
      </c>
      <c r="Z12" s="80">
        <v>5.2</v>
      </c>
      <c r="AA12" s="80">
        <v>6</v>
      </c>
      <c r="AB12" s="80">
        <v>6.2</v>
      </c>
      <c r="AC12" s="80">
        <v>6.2</v>
      </c>
      <c r="AD12" s="80">
        <v>6.2</v>
      </c>
      <c r="AE12" s="80">
        <v>5</v>
      </c>
      <c r="AF12" s="97">
        <f t="shared" si="5"/>
        <v>45.400000000000006</v>
      </c>
      <c r="AG12" s="96">
        <f t="shared" si="6"/>
        <v>5.6750000000000007</v>
      </c>
      <c r="AH12" s="81">
        <f t="shared" si="7"/>
        <v>5.6750000000000007</v>
      </c>
      <c r="AI12" s="60"/>
      <c r="AJ12" s="80">
        <v>2.25</v>
      </c>
      <c r="AK12" s="80">
        <v>7</v>
      </c>
      <c r="AL12" s="90">
        <f t="shared" si="8"/>
        <v>5.8125</v>
      </c>
      <c r="AM12" s="90">
        <f t="shared" si="9"/>
        <v>5.7437500000000004</v>
      </c>
      <c r="AN12" s="61"/>
      <c r="AO12" s="80"/>
      <c r="AP12" s="80"/>
      <c r="AQ12" s="80"/>
      <c r="AR12" s="80"/>
      <c r="AS12" s="80"/>
      <c r="AT12" s="80"/>
      <c r="AU12" s="80"/>
      <c r="AV12" s="80"/>
      <c r="AW12" s="97">
        <f t="shared" si="10"/>
        <v>0</v>
      </c>
      <c r="AX12" s="96">
        <f t="shared" si="11"/>
        <v>0</v>
      </c>
      <c r="AY12" s="81">
        <f t="shared" si="12"/>
        <v>0</v>
      </c>
      <c r="AZ12" s="60"/>
      <c r="BA12" s="80"/>
      <c r="BB12" s="80"/>
      <c r="BC12" s="90">
        <f t="shared" si="13"/>
        <v>0</v>
      </c>
      <c r="BD12" s="90">
        <f t="shared" si="14"/>
        <v>0</v>
      </c>
      <c r="BE12" s="61"/>
      <c r="BF12" s="96">
        <f t="shared" si="15"/>
        <v>5.1999999999999993</v>
      </c>
      <c r="BG12" s="96">
        <f t="shared" si="16"/>
        <v>5.6750000000000007</v>
      </c>
      <c r="BH12" s="96"/>
      <c r="BI12" s="96">
        <f t="shared" si="17"/>
        <v>5.4375</v>
      </c>
      <c r="BJ12" s="59">
        <f t="shared" si="18"/>
        <v>4</v>
      </c>
      <c r="BK12" s="65"/>
      <c r="BL12" s="81">
        <f t="shared" si="19"/>
        <v>6.35</v>
      </c>
      <c r="BM12" s="81">
        <f t="shared" si="20"/>
        <v>5.8125</v>
      </c>
      <c r="BN12" s="81"/>
      <c r="BO12" s="81">
        <f t="shared" si="21"/>
        <v>6.0812499999999998</v>
      </c>
      <c r="BP12" s="98">
        <f t="shared" si="22"/>
        <v>0</v>
      </c>
      <c r="BQ12" s="81">
        <f t="shared" si="23"/>
        <v>6.0812499999999998</v>
      </c>
      <c r="BR12" s="159">
        <f t="shared" si="24"/>
        <v>6</v>
      </c>
      <c r="BS12" s="74"/>
      <c r="BT12" s="81">
        <f t="shared" si="25"/>
        <v>5.4375</v>
      </c>
      <c r="BU12" s="81">
        <f t="shared" si="26"/>
        <v>6.0812499999999998</v>
      </c>
      <c r="BV12" s="81">
        <f t="shared" si="27"/>
        <v>5.7593750000000004</v>
      </c>
      <c r="BW12" s="159">
        <f t="shared" si="28"/>
        <v>5</v>
      </c>
    </row>
    <row r="13" spans="1:75">
      <c r="A13" s="95">
        <v>10</v>
      </c>
      <c r="B13" s="93" t="s">
        <v>121</v>
      </c>
      <c r="C13" s="95" t="s">
        <v>186</v>
      </c>
      <c r="D13" s="95" t="s">
        <v>187</v>
      </c>
      <c r="E13" s="95" t="s">
        <v>140</v>
      </c>
      <c r="F13" s="80">
        <v>4.8</v>
      </c>
      <c r="G13" s="80">
        <v>5.2</v>
      </c>
      <c r="H13" s="80">
        <v>5</v>
      </c>
      <c r="I13" s="80">
        <v>4.8</v>
      </c>
      <c r="J13" s="80">
        <v>4</v>
      </c>
      <c r="K13" s="80">
        <v>3.9</v>
      </c>
      <c r="L13" s="80">
        <v>5.3</v>
      </c>
      <c r="M13" s="80">
        <v>4.8</v>
      </c>
      <c r="N13" s="97">
        <f t="shared" si="0"/>
        <v>37.799999999999997</v>
      </c>
      <c r="O13" s="96">
        <f t="shared" si="1"/>
        <v>4.7249999999999996</v>
      </c>
      <c r="P13" s="81">
        <f t="shared" si="2"/>
        <v>4.7249999999999996</v>
      </c>
      <c r="Q13" s="60"/>
      <c r="R13" s="80">
        <v>4.7</v>
      </c>
      <c r="S13" s="80">
        <v>5.5</v>
      </c>
      <c r="T13" s="90">
        <f t="shared" si="3"/>
        <v>5.3</v>
      </c>
      <c r="U13" s="90">
        <f t="shared" si="4"/>
        <v>5.0124999999999993</v>
      </c>
      <c r="V13" s="91">
        <v>0</v>
      </c>
      <c r="W13" s="61"/>
      <c r="X13" s="80">
        <v>3.2</v>
      </c>
      <c r="Y13" s="80">
        <v>4.8</v>
      </c>
      <c r="Z13" s="80">
        <v>4.8</v>
      </c>
      <c r="AA13" s="80">
        <v>4.2</v>
      </c>
      <c r="AB13" s="80">
        <v>5.6</v>
      </c>
      <c r="AC13" s="80">
        <v>5.8</v>
      </c>
      <c r="AD13" s="80">
        <v>5.5</v>
      </c>
      <c r="AE13" s="80">
        <v>5</v>
      </c>
      <c r="AF13" s="97">
        <f t="shared" si="5"/>
        <v>38.900000000000006</v>
      </c>
      <c r="AG13" s="96">
        <f t="shared" si="6"/>
        <v>4.8625000000000007</v>
      </c>
      <c r="AH13" s="81">
        <f t="shared" si="7"/>
        <v>4.8625000000000007</v>
      </c>
      <c r="AI13" s="60"/>
      <c r="AJ13" s="80">
        <v>3.7</v>
      </c>
      <c r="AK13" s="80">
        <v>6.4</v>
      </c>
      <c r="AL13" s="90">
        <f t="shared" si="8"/>
        <v>5.7250000000000005</v>
      </c>
      <c r="AM13" s="90">
        <f t="shared" si="9"/>
        <v>5.2937500000000011</v>
      </c>
      <c r="AN13" s="61"/>
      <c r="AO13" s="80"/>
      <c r="AP13" s="80"/>
      <c r="AQ13" s="80"/>
      <c r="AR13" s="80"/>
      <c r="AS13" s="80"/>
      <c r="AT13" s="80"/>
      <c r="AU13" s="80"/>
      <c r="AV13" s="80"/>
      <c r="AW13" s="97">
        <f t="shared" si="10"/>
        <v>0</v>
      </c>
      <c r="AX13" s="96">
        <f t="shared" si="11"/>
        <v>0</v>
      </c>
      <c r="AY13" s="81">
        <f t="shared" si="12"/>
        <v>0</v>
      </c>
      <c r="AZ13" s="60"/>
      <c r="BA13" s="80"/>
      <c r="BB13" s="80"/>
      <c r="BC13" s="90">
        <f t="shared" si="13"/>
        <v>0</v>
      </c>
      <c r="BD13" s="90">
        <f t="shared" si="14"/>
        <v>0</v>
      </c>
      <c r="BE13" s="61"/>
      <c r="BF13" s="96">
        <f t="shared" si="15"/>
        <v>4.7249999999999996</v>
      </c>
      <c r="BG13" s="96">
        <f t="shared" si="16"/>
        <v>4.8625000000000007</v>
      </c>
      <c r="BH13" s="96"/>
      <c r="BI13" s="96">
        <f t="shared" si="17"/>
        <v>4.7937500000000002</v>
      </c>
      <c r="BJ13" s="59">
        <f t="shared" si="18"/>
        <v>7</v>
      </c>
      <c r="BK13" s="65"/>
      <c r="BL13" s="81">
        <f t="shared" si="19"/>
        <v>5.3</v>
      </c>
      <c r="BM13" s="81">
        <f t="shared" si="20"/>
        <v>5.7250000000000005</v>
      </c>
      <c r="BN13" s="81"/>
      <c r="BO13" s="81">
        <f t="shared" si="21"/>
        <v>5.5125000000000002</v>
      </c>
      <c r="BP13" s="98">
        <f t="shared" si="22"/>
        <v>0</v>
      </c>
      <c r="BQ13" s="81">
        <f t="shared" si="23"/>
        <v>5.5125000000000002</v>
      </c>
      <c r="BR13" s="159">
        <f t="shared" si="24"/>
        <v>7</v>
      </c>
      <c r="BS13" s="74"/>
      <c r="BT13" s="81">
        <f t="shared" si="25"/>
        <v>4.7937500000000002</v>
      </c>
      <c r="BU13" s="81">
        <f t="shared" si="26"/>
        <v>5.5125000000000002</v>
      </c>
      <c r="BV13" s="81">
        <f t="shared" si="27"/>
        <v>5.1531250000000002</v>
      </c>
      <c r="BW13" s="159">
        <f t="shared" si="28"/>
        <v>7</v>
      </c>
    </row>
    <row r="14" spans="1:75">
      <c r="A14" s="95">
        <v>1</v>
      </c>
      <c r="B14" s="93" t="s">
        <v>135</v>
      </c>
      <c r="C14" s="95" t="s">
        <v>89</v>
      </c>
      <c r="D14" s="95" t="s">
        <v>90</v>
      </c>
      <c r="E14" s="95" t="s">
        <v>91</v>
      </c>
      <c r="F14" s="80"/>
      <c r="G14" s="80"/>
      <c r="H14" s="80"/>
      <c r="I14" s="80"/>
      <c r="J14" s="80"/>
      <c r="K14" s="80"/>
      <c r="L14" s="80"/>
      <c r="M14" s="80"/>
      <c r="N14" s="97">
        <f t="shared" si="0"/>
        <v>0</v>
      </c>
      <c r="O14" s="96">
        <f t="shared" si="1"/>
        <v>0</v>
      </c>
      <c r="P14" s="81">
        <f t="shared" si="2"/>
        <v>0</v>
      </c>
      <c r="Q14" s="60"/>
      <c r="R14" s="80"/>
      <c r="S14" s="80"/>
      <c r="T14" s="90">
        <f t="shared" si="3"/>
        <v>0</v>
      </c>
      <c r="U14" s="90">
        <f t="shared" si="4"/>
        <v>0</v>
      </c>
      <c r="V14" s="91"/>
      <c r="W14" s="61"/>
      <c r="X14" s="80"/>
      <c r="Y14" s="80"/>
      <c r="Z14" s="80"/>
      <c r="AA14" s="80"/>
      <c r="AB14" s="80"/>
      <c r="AC14" s="80"/>
      <c r="AD14" s="80"/>
      <c r="AE14" s="80"/>
      <c r="AF14" s="97">
        <f t="shared" si="5"/>
        <v>0</v>
      </c>
      <c r="AG14" s="96">
        <f t="shared" si="6"/>
        <v>0</v>
      </c>
      <c r="AH14" s="81">
        <f t="shared" si="7"/>
        <v>0</v>
      </c>
      <c r="AI14" s="60"/>
      <c r="AJ14" s="80"/>
      <c r="AK14" s="80"/>
      <c r="AL14" s="90">
        <f t="shared" si="8"/>
        <v>0</v>
      </c>
      <c r="AM14" s="90">
        <f t="shared" si="9"/>
        <v>0</v>
      </c>
      <c r="AN14" s="61"/>
      <c r="AO14" s="80"/>
      <c r="AP14" s="80"/>
      <c r="AQ14" s="80"/>
      <c r="AR14" s="80"/>
      <c r="AS14" s="80"/>
      <c r="AT14" s="80"/>
      <c r="AU14" s="80"/>
      <c r="AV14" s="80"/>
      <c r="AW14" s="97">
        <f t="shared" si="10"/>
        <v>0</v>
      </c>
      <c r="AX14" s="96">
        <f t="shared" si="11"/>
        <v>0</v>
      </c>
      <c r="AY14" s="81">
        <f t="shared" si="12"/>
        <v>0</v>
      </c>
      <c r="AZ14" s="60"/>
      <c r="BA14" s="80"/>
      <c r="BB14" s="80"/>
      <c r="BC14" s="90">
        <f t="shared" si="13"/>
        <v>0</v>
      </c>
      <c r="BD14" s="90">
        <f t="shared" si="14"/>
        <v>0</v>
      </c>
      <c r="BE14" s="61"/>
      <c r="BF14" s="96">
        <f t="shared" si="15"/>
        <v>0</v>
      </c>
      <c r="BG14" s="96">
        <f t="shared" si="16"/>
        <v>0</v>
      </c>
      <c r="BH14" s="96"/>
      <c r="BI14" s="96"/>
      <c r="BJ14" s="59" t="e">
        <f t="shared" si="18"/>
        <v>#N/A</v>
      </c>
      <c r="BK14" s="65"/>
      <c r="BL14" s="81">
        <f t="shared" si="19"/>
        <v>0</v>
      </c>
      <c r="BM14" s="81">
        <f t="shared" si="20"/>
        <v>0</v>
      </c>
      <c r="BN14" s="81"/>
      <c r="BO14" s="81">
        <f t="shared" si="21"/>
        <v>0</v>
      </c>
      <c r="BP14" s="98">
        <f t="shared" si="22"/>
        <v>0</v>
      </c>
      <c r="BQ14" s="81">
        <f t="shared" si="23"/>
        <v>0</v>
      </c>
      <c r="BR14" s="159">
        <f t="shared" si="24"/>
        <v>8</v>
      </c>
      <c r="BS14" s="74"/>
      <c r="BT14" s="81">
        <f t="shared" si="25"/>
        <v>0</v>
      </c>
      <c r="BU14" s="81">
        <f t="shared" si="26"/>
        <v>0</v>
      </c>
      <c r="BV14" s="204" t="s">
        <v>313</v>
      </c>
      <c r="BW14" s="159"/>
    </row>
  </sheetData>
  <sortState ref="A7:BW14">
    <sortCondition descending="1" ref="BV7:BV14"/>
  </sortState>
  <mergeCells count="10">
    <mergeCell ref="BA4:BC4"/>
    <mergeCell ref="BT4:BW4"/>
    <mergeCell ref="H1:M1"/>
    <mergeCell ref="Z1:AG1"/>
    <mergeCell ref="AQ1:AX1"/>
    <mergeCell ref="F4:P4"/>
    <mergeCell ref="R4:T4"/>
    <mergeCell ref="X4:AH4"/>
    <mergeCell ref="AJ4:AL4"/>
    <mergeCell ref="AO4:AY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5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6" width="5.6640625" style="59" customWidth="1"/>
    <col min="17" max="17" width="3.1640625" style="59" customWidth="1"/>
    <col min="18" max="20" width="5.6640625" style="59" customWidth="1"/>
    <col min="21" max="21" width="6.6640625" style="59" customWidth="1"/>
    <col min="22" max="22" width="5.6640625" style="59" customWidth="1"/>
    <col min="23" max="23" width="3.1640625" style="59" customWidth="1"/>
    <col min="24" max="34" width="5.6640625" style="59" customWidth="1"/>
    <col min="35" max="35" width="3.1640625" style="59" customWidth="1"/>
    <col min="36" max="38" width="5.6640625" style="59" customWidth="1"/>
    <col min="39" max="39" width="6.6640625" style="59" customWidth="1"/>
    <col min="40" max="40" width="3.1640625" style="59" customWidth="1"/>
    <col min="41" max="51" width="5.6640625" style="59" customWidth="1"/>
    <col min="52" max="52" width="3.1640625" style="59" customWidth="1"/>
    <col min="53" max="55" width="5.6640625" style="59" customWidth="1"/>
    <col min="56" max="56" width="6.6640625" style="59" customWidth="1"/>
    <col min="57" max="57" width="3.1640625" style="59" customWidth="1"/>
    <col min="58" max="61" width="6.6640625" style="59" customWidth="1"/>
    <col min="62" max="62" width="11.5" style="59" customWidth="1"/>
    <col min="63" max="63" width="3.33203125" style="59" customWidth="1"/>
    <col min="64" max="69" width="6.6640625" style="59" customWidth="1"/>
    <col min="70" max="70" width="13.33203125" style="59" customWidth="1"/>
    <col min="71" max="71" width="3.83203125" style="59" customWidth="1"/>
    <col min="72" max="74" width="6.6640625" style="59" customWidth="1"/>
    <col min="75" max="75" width="12.1640625" style="59" customWidth="1"/>
    <col min="76" max="16384" width="8.83203125" style="59"/>
  </cols>
  <sheetData>
    <row r="1" spans="1:75">
      <c r="A1" t="s">
        <v>43</v>
      </c>
      <c r="F1" s="66" t="s">
        <v>0</v>
      </c>
      <c r="G1" s="66"/>
      <c r="H1" s="211" t="s">
        <v>292</v>
      </c>
      <c r="I1" s="212"/>
      <c r="J1" s="212"/>
      <c r="K1" s="212"/>
      <c r="L1" s="212"/>
      <c r="M1" s="212"/>
      <c r="N1" s="66"/>
      <c r="O1" s="66"/>
      <c r="Q1" s="60"/>
      <c r="W1" s="61"/>
      <c r="X1" s="59" t="s">
        <v>1</v>
      </c>
      <c r="Z1" s="211" t="s">
        <v>296</v>
      </c>
      <c r="AA1" s="212"/>
      <c r="AB1" s="212"/>
      <c r="AC1" s="212"/>
      <c r="AD1" s="212"/>
      <c r="AE1" s="212"/>
      <c r="AF1" s="212"/>
      <c r="AG1" s="212"/>
      <c r="AI1" s="60"/>
      <c r="AN1" s="61"/>
      <c r="AO1" s="59" t="s">
        <v>2</v>
      </c>
      <c r="AQ1" s="212"/>
      <c r="AR1" s="212"/>
      <c r="AS1" s="212"/>
      <c r="AT1" s="212"/>
      <c r="AU1" s="212"/>
      <c r="AV1" s="212"/>
      <c r="AW1" s="212"/>
      <c r="AX1" s="212"/>
      <c r="AZ1" s="60"/>
      <c r="BE1" s="61"/>
      <c r="BF1" s="63"/>
      <c r="BG1" s="63"/>
      <c r="BH1" s="63"/>
      <c r="BI1" s="63"/>
      <c r="BJ1" s="64">
        <f ca="1">NOW()</f>
        <v>41974.813944907408</v>
      </c>
      <c r="BK1" s="65"/>
      <c r="BL1" s="66"/>
      <c r="BM1" s="66"/>
      <c r="BN1" s="66"/>
      <c r="BO1" s="66"/>
      <c r="BP1" s="66"/>
      <c r="BQ1" s="66"/>
      <c r="BR1" s="64">
        <f ca="1">NOW()</f>
        <v>41974.813944907408</v>
      </c>
      <c r="BS1" s="67"/>
      <c r="BT1" s="64"/>
      <c r="BU1" s="64"/>
      <c r="BV1" s="64"/>
      <c r="BW1" s="64">
        <f ca="1">NOW()</f>
        <v>41974.813944907408</v>
      </c>
    </row>
    <row r="2" spans="1:75">
      <c r="A2" s="9" t="s">
        <v>44</v>
      </c>
      <c r="B2" s="68"/>
      <c r="Q2" s="60"/>
      <c r="W2" s="61"/>
      <c r="AI2" s="60"/>
      <c r="AN2" s="61"/>
      <c r="AZ2" s="60"/>
      <c r="BE2" s="61"/>
      <c r="BF2" s="63"/>
      <c r="BG2" s="63"/>
      <c r="BH2" s="63"/>
      <c r="BI2" s="63"/>
      <c r="BJ2" s="69">
        <f ca="1">NOW()</f>
        <v>41974.813944907408</v>
      </c>
      <c r="BK2" s="65"/>
      <c r="BL2" s="66"/>
      <c r="BM2" s="66"/>
      <c r="BN2" s="66"/>
      <c r="BO2" s="66"/>
      <c r="BP2" s="66"/>
      <c r="BQ2" s="66"/>
      <c r="BR2" s="69">
        <f ca="1">NOW()</f>
        <v>41974.813944907408</v>
      </c>
      <c r="BS2" s="70"/>
      <c r="BT2" s="69"/>
      <c r="BU2" s="69"/>
      <c r="BV2" s="69"/>
      <c r="BW2" s="69">
        <f ca="1">NOW()</f>
        <v>41974.813944907408</v>
      </c>
    </row>
    <row r="3" spans="1:75">
      <c r="A3" t="s">
        <v>220</v>
      </c>
      <c r="Q3" s="60"/>
      <c r="W3" s="61"/>
      <c r="AI3" s="60"/>
      <c r="AN3" s="61"/>
      <c r="AZ3" s="60"/>
      <c r="BE3" s="61"/>
      <c r="BF3" s="63"/>
      <c r="BG3" s="71" t="s">
        <v>5</v>
      </c>
      <c r="BH3" s="63"/>
      <c r="BI3" s="63"/>
      <c r="BK3" s="65"/>
      <c r="BL3" s="66"/>
      <c r="BM3" s="72" t="s">
        <v>6</v>
      </c>
      <c r="BN3" s="73"/>
      <c r="BO3" s="73"/>
      <c r="BP3" s="73"/>
      <c r="BQ3" s="73"/>
      <c r="BR3" s="66"/>
      <c r="BS3" s="74"/>
      <c r="BT3" s="66"/>
      <c r="BU3" s="66"/>
      <c r="BV3" s="66"/>
      <c r="BW3" s="66"/>
    </row>
    <row r="4" spans="1:75">
      <c r="F4" s="209" t="s">
        <v>3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75"/>
      <c r="R4" s="209" t="s">
        <v>4</v>
      </c>
      <c r="S4" s="209"/>
      <c r="T4" s="209"/>
      <c r="U4" s="73" t="s">
        <v>178</v>
      </c>
      <c r="V4" s="73"/>
      <c r="W4" s="61"/>
      <c r="X4" s="209" t="s">
        <v>3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5"/>
      <c r="AJ4" s="209" t="s">
        <v>4</v>
      </c>
      <c r="AK4" s="209"/>
      <c r="AL4" s="209"/>
      <c r="AM4" s="73" t="s">
        <v>178</v>
      </c>
      <c r="AN4" s="61"/>
      <c r="AO4" s="209" t="s">
        <v>3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75"/>
      <c r="BA4" s="209" t="s">
        <v>4</v>
      </c>
      <c r="BB4" s="209"/>
      <c r="BC4" s="209"/>
      <c r="BD4" s="73" t="s">
        <v>178</v>
      </c>
      <c r="BE4" s="61"/>
      <c r="BF4" s="63"/>
      <c r="BG4" s="77" t="s">
        <v>10</v>
      </c>
      <c r="BH4" s="63"/>
      <c r="BI4" s="63"/>
      <c r="BK4" s="65"/>
      <c r="BL4" s="73"/>
      <c r="BM4" s="73" t="s">
        <v>10</v>
      </c>
      <c r="BN4" s="73"/>
      <c r="BO4" s="73"/>
      <c r="BP4" s="73" t="s">
        <v>11</v>
      </c>
      <c r="BQ4" s="73"/>
      <c r="BR4" s="66"/>
      <c r="BS4" s="74"/>
      <c r="BT4" s="210" t="s">
        <v>12</v>
      </c>
      <c r="BU4" s="210"/>
      <c r="BV4" s="210"/>
      <c r="BW4" s="210"/>
    </row>
    <row r="5" spans="1:75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18</v>
      </c>
      <c r="H5" s="73" t="s">
        <v>19</v>
      </c>
      <c r="I5" s="73" t="s">
        <v>179</v>
      </c>
      <c r="J5" s="73" t="s">
        <v>180</v>
      </c>
      <c r="K5" s="73" t="s">
        <v>181</v>
      </c>
      <c r="L5" s="73" t="s">
        <v>23</v>
      </c>
      <c r="M5" s="73" t="s">
        <v>182</v>
      </c>
      <c r="N5" s="73" t="s">
        <v>183</v>
      </c>
      <c r="O5" s="73" t="s">
        <v>184</v>
      </c>
      <c r="P5" s="73" t="s">
        <v>28</v>
      </c>
      <c r="Q5" s="75"/>
      <c r="R5" s="73" t="s">
        <v>29</v>
      </c>
      <c r="S5" s="73" t="s">
        <v>128</v>
      </c>
      <c r="T5" s="73" t="s">
        <v>28</v>
      </c>
      <c r="U5" s="73" t="s">
        <v>32</v>
      </c>
      <c r="V5" s="73" t="s">
        <v>33</v>
      </c>
      <c r="W5" s="76"/>
      <c r="X5" s="73" t="s">
        <v>17</v>
      </c>
      <c r="Y5" s="73" t="s">
        <v>18</v>
      </c>
      <c r="Z5" s="73" t="s">
        <v>19</v>
      </c>
      <c r="AA5" s="73" t="s">
        <v>179</v>
      </c>
      <c r="AB5" s="73" t="s">
        <v>180</v>
      </c>
      <c r="AC5" s="73" t="s">
        <v>181</v>
      </c>
      <c r="AD5" s="73" t="s">
        <v>23</v>
      </c>
      <c r="AE5" s="73" t="s">
        <v>182</v>
      </c>
      <c r="AF5" s="73" t="s">
        <v>183</v>
      </c>
      <c r="AG5" s="73" t="s">
        <v>184</v>
      </c>
      <c r="AH5" s="73" t="s">
        <v>28</v>
      </c>
      <c r="AI5" s="75"/>
      <c r="AJ5" s="73" t="s">
        <v>29</v>
      </c>
      <c r="AK5" s="73" t="s">
        <v>128</v>
      </c>
      <c r="AL5" s="73" t="s">
        <v>28</v>
      </c>
      <c r="AM5" s="73" t="s">
        <v>32</v>
      </c>
      <c r="AN5" s="76"/>
      <c r="AO5" s="73" t="s">
        <v>17</v>
      </c>
      <c r="AP5" s="73" t="s">
        <v>18</v>
      </c>
      <c r="AQ5" s="73" t="s">
        <v>19</v>
      </c>
      <c r="AR5" s="73" t="s">
        <v>179</v>
      </c>
      <c r="AS5" s="73" t="s">
        <v>180</v>
      </c>
      <c r="AT5" s="73" t="s">
        <v>181</v>
      </c>
      <c r="AU5" s="73" t="s">
        <v>23</v>
      </c>
      <c r="AV5" s="73" t="s">
        <v>182</v>
      </c>
      <c r="AW5" s="73" t="s">
        <v>183</v>
      </c>
      <c r="AX5" s="73" t="s">
        <v>184</v>
      </c>
      <c r="AY5" s="73" t="s">
        <v>28</v>
      </c>
      <c r="AZ5" s="75"/>
      <c r="BA5" s="73" t="s">
        <v>29</v>
      </c>
      <c r="BB5" s="73" t="s">
        <v>128</v>
      </c>
      <c r="BC5" s="73" t="s">
        <v>28</v>
      </c>
      <c r="BD5" s="73" t="s">
        <v>32</v>
      </c>
      <c r="BE5" s="76"/>
      <c r="BF5" s="77" t="s">
        <v>34</v>
      </c>
      <c r="BG5" s="77" t="s">
        <v>35</v>
      </c>
      <c r="BH5" s="77" t="s">
        <v>36</v>
      </c>
      <c r="BI5" s="77" t="s">
        <v>28</v>
      </c>
      <c r="BJ5" s="73" t="s">
        <v>37</v>
      </c>
      <c r="BK5" s="78"/>
      <c r="BL5" s="73" t="s">
        <v>34</v>
      </c>
      <c r="BM5" s="73" t="s">
        <v>35</v>
      </c>
      <c r="BN5" s="73" t="s">
        <v>36</v>
      </c>
      <c r="BO5" s="79" t="s">
        <v>38</v>
      </c>
      <c r="BP5" s="73" t="s">
        <v>39</v>
      </c>
      <c r="BQ5" s="79" t="s">
        <v>28</v>
      </c>
      <c r="BR5" s="73" t="s">
        <v>37</v>
      </c>
      <c r="BS5" s="78"/>
      <c r="BT5" s="79" t="s">
        <v>5</v>
      </c>
      <c r="BU5" s="79" t="s">
        <v>40</v>
      </c>
      <c r="BV5" s="79" t="s">
        <v>28</v>
      </c>
      <c r="BW5" s="73" t="s">
        <v>37</v>
      </c>
    </row>
    <row r="6" spans="1:75">
      <c r="Q6" s="60"/>
      <c r="W6" s="61"/>
      <c r="AI6" s="60"/>
      <c r="AN6" s="61"/>
      <c r="AZ6" s="60"/>
      <c r="BE6" s="61"/>
      <c r="BF6" s="63"/>
      <c r="BG6" s="63"/>
      <c r="BH6" s="63"/>
      <c r="BI6" s="63"/>
      <c r="BK6" s="65"/>
      <c r="BL6" s="66"/>
      <c r="BM6" s="66"/>
      <c r="BN6" s="66"/>
      <c r="BO6" s="66"/>
      <c r="BP6" s="66"/>
      <c r="BQ6" s="66"/>
      <c r="BR6" s="66"/>
      <c r="BS6" s="74"/>
      <c r="BT6" s="66"/>
      <c r="BU6" s="66"/>
      <c r="BV6" s="66"/>
      <c r="BW6" s="66"/>
    </row>
    <row r="7" spans="1:75">
      <c r="A7" s="95">
        <v>75</v>
      </c>
      <c r="B7" s="93" t="s">
        <v>113</v>
      </c>
      <c r="C7" s="95" t="s">
        <v>116</v>
      </c>
      <c r="D7" s="95" t="s">
        <v>223</v>
      </c>
      <c r="E7" s="95" t="s">
        <v>143</v>
      </c>
      <c r="F7" s="80">
        <v>3.5</v>
      </c>
      <c r="G7" s="80">
        <v>5</v>
      </c>
      <c r="H7" s="80">
        <v>4.7</v>
      </c>
      <c r="I7" s="80">
        <v>5</v>
      </c>
      <c r="J7" s="80">
        <v>5.3</v>
      </c>
      <c r="K7" s="80">
        <v>5.5</v>
      </c>
      <c r="L7" s="80">
        <v>5.5</v>
      </c>
      <c r="M7" s="80">
        <v>5.2</v>
      </c>
      <c r="N7" s="97">
        <f t="shared" ref="N7:N15" si="0">SUM(F7:M7)</f>
        <v>39.700000000000003</v>
      </c>
      <c r="O7" s="96">
        <f t="shared" ref="O7:O15" si="1">N7/8</f>
        <v>4.9625000000000004</v>
      </c>
      <c r="P7" s="81">
        <f t="shared" ref="P7:P15" si="2">O7</f>
        <v>4.9625000000000004</v>
      </c>
      <c r="Q7" s="60"/>
      <c r="R7" s="80">
        <v>5</v>
      </c>
      <c r="S7" s="80">
        <v>6.25</v>
      </c>
      <c r="T7" s="90">
        <f t="shared" ref="T7:T15" si="3">(R7*0.25)+(S7*0.75)</f>
        <v>5.9375</v>
      </c>
      <c r="U7" s="90">
        <f t="shared" ref="U7:U15" si="4">(P7+T7)/2</f>
        <v>5.45</v>
      </c>
      <c r="V7" s="91">
        <v>0</v>
      </c>
      <c r="W7" s="61"/>
      <c r="X7" s="80">
        <v>5</v>
      </c>
      <c r="Y7" s="80">
        <v>5</v>
      </c>
      <c r="Z7" s="80">
        <v>5.5</v>
      </c>
      <c r="AA7" s="80">
        <v>6</v>
      </c>
      <c r="AB7" s="80">
        <v>5.5</v>
      </c>
      <c r="AC7" s="80">
        <v>5.5</v>
      </c>
      <c r="AD7" s="80">
        <v>6</v>
      </c>
      <c r="AE7" s="80">
        <v>6</v>
      </c>
      <c r="AF7" s="97">
        <f t="shared" ref="AF7:AF15" si="5">SUM(X7:AE7)</f>
        <v>44.5</v>
      </c>
      <c r="AG7" s="96">
        <f t="shared" ref="AG7:AG15" si="6">AF7/8</f>
        <v>5.5625</v>
      </c>
      <c r="AH7" s="81">
        <f t="shared" ref="AH7:AH15" si="7">AG7</f>
        <v>5.5625</v>
      </c>
      <c r="AI7" s="60"/>
      <c r="AJ7" s="80">
        <v>5.8</v>
      </c>
      <c r="AK7" s="80">
        <v>6.3</v>
      </c>
      <c r="AL7" s="90">
        <f t="shared" ref="AL7:AL15" si="8">(AJ7*0.25)+(AK7*0.75)</f>
        <v>6.1749999999999998</v>
      </c>
      <c r="AM7" s="90">
        <f t="shared" ref="AM7:AM15" si="9">(AH7+AL7)/2</f>
        <v>5.8687500000000004</v>
      </c>
      <c r="AN7" s="61"/>
      <c r="AO7" s="80"/>
      <c r="AP7" s="80"/>
      <c r="AQ7" s="80"/>
      <c r="AR7" s="80"/>
      <c r="AS7" s="80"/>
      <c r="AT7" s="80"/>
      <c r="AU7" s="80"/>
      <c r="AV7" s="80"/>
      <c r="AW7" s="97">
        <f t="shared" ref="AW7:AW15" si="10">SUM(AO7:AV7)</f>
        <v>0</v>
      </c>
      <c r="AX7" s="96">
        <f t="shared" ref="AX7:AX15" si="11">AW7/8</f>
        <v>0</v>
      </c>
      <c r="AY7" s="81">
        <f t="shared" ref="AY7:AY15" si="12">AX7</f>
        <v>0</v>
      </c>
      <c r="AZ7" s="60"/>
      <c r="BA7" s="80"/>
      <c r="BB7" s="80"/>
      <c r="BC7" s="90">
        <f t="shared" ref="BC7:BC15" si="13">(BA7*0.25)+(BB7*0.75)</f>
        <v>0</v>
      </c>
      <c r="BD7" s="90">
        <f t="shared" ref="BD7:BD15" si="14">(AY7+BC7)/2</f>
        <v>0</v>
      </c>
      <c r="BE7" s="61"/>
      <c r="BF7" s="96">
        <f t="shared" ref="BF7:BF15" si="15">P7</f>
        <v>4.9625000000000004</v>
      </c>
      <c r="BG7" s="96">
        <f t="shared" ref="BG7:BG15" si="16">AH7</f>
        <v>5.5625</v>
      </c>
      <c r="BH7" s="96"/>
      <c r="BI7" s="96">
        <f t="shared" ref="BI7:BI15" si="17">AVERAGE(BF7:BH7)</f>
        <v>5.2625000000000002</v>
      </c>
      <c r="BJ7" s="59">
        <f t="shared" ref="BJ7:BJ15" si="18">RANK(BI7,BI$7:BI$15)</f>
        <v>3</v>
      </c>
      <c r="BK7" s="65"/>
      <c r="BL7" s="81">
        <f t="shared" ref="BL7:BL15" si="19">T7</f>
        <v>5.9375</v>
      </c>
      <c r="BM7" s="81">
        <f t="shared" ref="BM7:BM15" si="20">AL7</f>
        <v>6.1749999999999998</v>
      </c>
      <c r="BN7" s="81"/>
      <c r="BO7" s="81">
        <f t="shared" ref="BO7:BO15" si="21">AVERAGE(BL7:BN7)</f>
        <v>6.0562500000000004</v>
      </c>
      <c r="BP7" s="98">
        <f t="shared" ref="BP7:BP15" si="22">V7</f>
        <v>0</v>
      </c>
      <c r="BQ7" s="81">
        <f t="shared" ref="BQ7:BQ15" si="23">BO7-BP7</f>
        <v>6.0562500000000004</v>
      </c>
      <c r="BR7" s="66">
        <f t="shared" ref="BR7:BR15" si="24">RANK(BQ7,BQ$7:BQ$15)</f>
        <v>1</v>
      </c>
      <c r="BS7" s="74"/>
      <c r="BT7" s="81">
        <f t="shared" ref="BT7:BT15" si="25">BI7</f>
        <v>5.2625000000000002</v>
      </c>
      <c r="BU7" s="81">
        <f t="shared" ref="BU7:BU15" si="26">BQ7</f>
        <v>6.0562500000000004</v>
      </c>
      <c r="BV7" s="81">
        <f t="shared" ref="BV7:BV15" si="27">AVERAGE(BT7,BU7)</f>
        <v>5.6593750000000007</v>
      </c>
      <c r="BW7" s="66">
        <f t="shared" ref="BW7:BW15" si="28">RANK(BV7,BV$7:BV$15)</f>
        <v>1</v>
      </c>
    </row>
    <row r="8" spans="1:75">
      <c r="A8" s="95">
        <v>50</v>
      </c>
      <c r="B8" s="93" t="s">
        <v>222</v>
      </c>
      <c r="C8" s="95" t="s">
        <v>196</v>
      </c>
      <c r="D8" s="95" t="s">
        <v>152</v>
      </c>
      <c r="E8" s="95" t="s">
        <v>99</v>
      </c>
      <c r="F8" s="80">
        <v>2.5</v>
      </c>
      <c r="G8" s="80">
        <v>5.3</v>
      </c>
      <c r="H8" s="80">
        <v>5.5</v>
      </c>
      <c r="I8" s="80">
        <v>5</v>
      </c>
      <c r="J8" s="80">
        <v>5.5</v>
      </c>
      <c r="K8" s="80">
        <v>5.5</v>
      </c>
      <c r="L8" s="80">
        <v>6</v>
      </c>
      <c r="M8" s="80">
        <v>5.2</v>
      </c>
      <c r="N8" s="97">
        <f t="shared" si="0"/>
        <v>40.5</v>
      </c>
      <c r="O8" s="96">
        <f t="shared" si="1"/>
        <v>5.0625</v>
      </c>
      <c r="P8" s="81">
        <f t="shared" si="2"/>
        <v>5.0625</v>
      </c>
      <c r="Q8" s="60"/>
      <c r="R8" s="80">
        <v>5.0999999999999996</v>
      </c>
      <c r="S8" s="80">
        <v>6</v>
      </c>
      <c r="T8" s="90">
        <f t="shared" si="3"/>
        <v>5.7750000000000004</v>
      </c>
      <c r="U8" s="90">
        <f t="shared" si="4"/>
        <v>5.4187500000000002</v>
      </c>
      <c r="V8" s="91">
        <v>0</v>
      </c>
      <c r="W8" s="61"/>
      <c r="X8" s="80">
        <v>5.5</v>
      </c>
      <c r="Y8" s="80">
        <v>5.6</v>
      </c>
      <c r="Z8" s="80">
        <v>6</v>
      </c>
      <c r="AA8" s="80">
        <v>6</v>
      </c>
      <c r="AB8" s="80">
        <v>5.5</v>
      </c>
      <c r="AC8" s="80">
        <v>5.5</v>
      </c>
      <c r="AD8" s="80">
        <v>6</v>
      </c>
      <c r="AE8" s="80">
        <v>6</v>
      </c>
      <c r="AF8" s="97">
        <f t="shared" si="5"/>
        <v>46.1</v>
      </c>
      <c r="AG8" s="96">
        <f t="shared" si="6"/>
        <v>5.7625000000000002</v>
      </c>
      <c r="AH8" s="81">
        <f t="shared" si="7"/>
        <v>5.7625000000000002</v>
      </c>
      <c r="AI8" s="60"/>
      <c r="AJ8" s="80">
        <v>6.2</v>
      </c>
      <c r="AK8" s="80">
        <v>5.7</v>
      </c>
      <c r="AL8" s="90">
        <f t="shared" si="8"/>
        <v>5.8250000000000002</v>
      </c>
      <c r="AM8" s="90">
        <f t="shared" si="9"/>
        <v>5.7937500000000002</v>
      </c>
      <c r="AN8" s="61"/>
      <c r="AO8" s="80"/>
      <c r="AP8" s="80"/>
      <c r="AQ8" s="80"/>
      <c r="AR8" s="80"/>
      <c r="AS8" s="80"/>
      <c r="AT8" s="80"/>
      <c r="AU8" s="80"/>
      <c r="AV8" s="80"/>
      <c r="AW8" s="97">
        <f t="shared" si="10"/>
        <v>0</v>
      </c>
      <c r="AX8" s="96">
        <f t="shared" si="11"/>
        <v>0</v>
      </c>
      <c r="AY8" s="81">
        <f t="shared" si="12"/>
        <v>0</v>
      </c>
      <c r="AZ8" s="60"/>
      <c r="BA8" s="80"/>
      <c r="BB8" s="80"/>
      <c r="BC8" s="90">
        <f t="shared" si="13"/>
        <v>0</v>
      </c>
      <c r="BD8" s="90">
        <f t="shared" si="14"/>
        <v>0</v>
      </c>
      <c r="BE8" s="61"/>
      <c r="BF8" s="96">
        <f t="shared" si="15"/>
        <v>5.0625</v>
      </c>
      <c r="BG8" s="96">
        <f t="shared" si="16"/>
        <v>5.7625000000000002</v>
      </c>
      <c r="BH8" s="96"/>
      <c r="BI8" s="96">
        <f t="shared" si="17"/>
        <v>5.4124999999999996</v>
      </c>
      <c r="BJ8" s="59">
        <f t="shared" si="18"/>
        <v>2</v>
      </c>
      <c r="BK8" s="65"/>
      <c r="BL8" s="81">
        <f t="shared" si="19"/>
        <v>5.7750000000000004</v>
      </c>
      <c r="BM8" s="81">
        <f t="shared" si="20"/>
        <v>5.8250000000000002</v>
      </c>
      <c r="BN8" s="81"/>
      <c r="BO8" s="81">
        <f t="shared" si="21"/>
        <v>5.8000000000000007</v>
      </c>
      <c r="BP8" s="98">
        <f t="shared" si="22"/>
        <v>0</v>
      </c>
      <c r="BQ8" s="81">
        <f t="shared" si="23"/>
        <v>5.8000000000000007</v>
      </c>
      <c r="BR8" s="183">
        <f t="shared" si="24"/>
        <v>3</v>
      </c>
      <c r="BS8" s="74"/>
      <c r="BT8" s="81">
        <f t="shared" si="25"/>
        <v>5.4124999999999996</v>
      </c>
      <c r="BU8" s="81">
        <f t="shared" si="26"/>
        <v>5.8000000000000007</v>
      </c>
      <c r="BV8" s="81">
        <f t="shared" si="27"/>
        <v>5.6062500000000002</v>
      </c>
      <c r="BW8" s="183">
        <f t="shared" si="28"/>
        <v>2</v>
      </c>
    </row>
    <row r="9" spans="1:75">
      <c r="A9" s="95">
        <v>44</v>
      </c>
      <c r="B9" s="93" t="s">
        <v>93</v>
      </c>
      <c r="C9" s="95" t="s">
        <v>196</v>
      </c>
      <c r="D9" s="95" t="s">
        <v>152</v>
      </c>
      <c r="E9" s="95" t="s">
        <v>99</v>
      </c>
      <c r="F9" s="80">
        <v>4.2</v>
      </c>
      <c r="G9" s="80">
        <v>5.3</v>
      </c>
      <c r="H9" s="80">
        <v>5.5</v>
      </c>
      <c r="I9" s="80">
        <v>5.3</v>
      </c>
      <c r="J9" s="80">
        <v>5.2</v>
      </c>
      <c r="K9" s="80">
        <v>5.2</v>
      </c>
      <c r="L9" s="80">
        <v>5.5</v>
      </c>
      <c r="M9" s="80">
        <v>4.8</v>
      </c>
      <c r="N9" s="97">
        <f t="shared" si="0"/>
        <v>41</v>
      </c>
      <c r="O9" s="96">
        <f t="shared" si="1"/>
        <v>5.125</v>
      </c>
      <c r="P9" s="81">
        <f t="shared" si="2"/>
        <v>5.125</v>
      </c>
      <c r="Q9" s="60"/>
      <c r="R9" s="80">
        <v>4.5</v>
      </c>
      <c r="S9" s="80">
        <v>5.6</v>
      </c>
      <c r="T9" s="90">
        <f t="shared" si="3"/>
        <v>5.3249999999999993</v>
      </c>
      <c r="U9" s="90">
        <f t="shared" si="4"/>
        <v>5.2249999999999996</v>
      </c>
      <c r="V9" s="91">
        <v>0</v>
      </c>
      <c r="W9" s="61"/>
      <c r="X9" s="80">
        <v>5.5</v>
      </c>
      <c r="Y9" s="80">
        <v>6</v>
      </c>
      <c r="Z9" s="80">
        <v>6</v>
      </c>
      <c r="AA9" s="80">
        <v>5.5</v>
      </c>
      <c r="AB9" s="80">
        <v>5.5</v>
      </c>
      <c r="AC9" s="80">
        <v>5.5</v>
      </c>
      <c r="AD9" s="80">
        <v>5.5</v>
      </c>
      <c r="AE9" s="80">
        <v>6.5</v>
      </c>
      <c r="AF9" s="97">
        <f t="shared" si="5"/>
        <v>46</v>
      </c>
      <c r="AG9" s="96">
        <f t="shared" si="6"/>
        <v>5.75</v>
      </c>
      <c r="AH9" s="81">
        <f t="shared" si="7"/>
        <v>5.75</v>
      </c>
      <c r="AI9" s="60"/>
      <c r="AJ9" s="80">
        <v>5.5</v>
      </c>
      <c r="AK9" s="80">
        <v>5.8</v>
      </c>
      <c r="AL9" s="90">
        <f t="shared" si="8"/>
        <v>5.7249999999999996</v>
      </c>
      <c r="AM9" s="90">
        <f t="shared" si="9"/>
        <v>5.7374999999999998</v>
      </c>
      <c r="AN9" s="61"/>
      <c r="AO9" s="80"/>
      <c r="AP9" s="80"/>
      <c r="AQ9" s="80"/>
      <c r="AR9" s="80"/>
      <c r="AS9" s="80"/>
      <c r="AT9" s="80"/>
      <c r="AU9" s="80"/>
      <c r="AV9" s="80"/>
      <c r="AW9" s="97">
        <f t="shared" si="10"/>
        <v>0</v>
      </c>
      <c r="AX9" s="96">
        <f t="shared" si="11"/>
        <v>0</v>
      </c>
      <c r="AY9" s="81">
        <f t="shared" si="12"/>
        <v>0</v>
      </c>
      <c r="AZ9" s="60"/>
      <c r="BA9" s="80"/>
      <c r="BB9" s="80"/>
      <c r="BC9" s="90">
        <f t="shared" si="13"/>
        <v>0</v>
      </c>
      <c r="BD9" s="90">
        <f t="shared" si="14"/>
        <v>0</v>
      </c>
      <c r="BE9" s="61"/>
      <c r="BF9" s="96">
        <f t="shared" si="15"/>
        <v>5.125</v>
      </c>
      <c r="BG9" s="96">
        <f t="shared" si="16"/>
        <v>5.75</v>
      </c>
      <c r="BH9" s="96"/>
      <c r="BI9" s="96">
        <f t="shared" si="17"/>
        <v>5.4375</v>
      </c>
      <c r="BJ9" s="59">
        <f t="shared" si="18"/>
        <v>1</v>
      </c>
      <c r="BK9" s="65"/>
      <c r="BL9" s="81">
        <f t="shared" si="19"/>
        <v>5.3249999999999993</v>
      </c>
      <c r="BM9" s="81">
        <f t="shared" si="20"/>
        <v>5.7249999999999996</v>
      </c>
      <c r="BN9" s="81"/>
      <c r="BO9" s="81">
        <f t="shared" si="21"/>
        <v>5.5249999999999995</v>
      </c>
      <c r="BP9" s="98">
        <f t="shared" si="22"/>
        <v>0</v>
      </c>
      <c r="BQ9" s="81">
        <f t="shared" si="23"/>
        <v>5.5249999999999995</v>
      </c>
      <c r="BR9" s="183">
        <f t="shared" si="24"/>
        <v>6</v>
      </c>
      <c r="BS9" s="74"/>
      <c r="BT9" s="81">
        <f t="shared" si="25"/>
        <v>5.4375</v>
      </c>
      <c r="BU9" s="81">
        <f t="shared" si="26"/>
        <v>5.5249999999999995</v>
      </c>
      <c r="BV9" s="81">
        <f t="shared" si="27"/>
        <v>5.4812499999999993</v>
      </c>
      <c r="BW9" s="183">
        <f t="shared" si="28"/>
        <v>3</v>
      </c>
    </row>
    <row r="10" spans="1:75">
      <c r="A10" s="95">
        <v>77</v>
      </c>
      <c r="B10" s="93" t="s">
        <v>110</v>
      </c>
      <c r="C10" s="95" t="s">
        <v>116</v>
      </c>
      <c r="D10" s="95" t="s">
        <v>223</v>
      </c>
      <c r="E10" s="95" t="s">
        <v>143</v>
      </c>
      <c r="F10" s="80">
        <v>3.5</v>
      </c>
      <c r="G10" s="80">
        <v>4.7</v>
      </c>
      <c r="H10" s="80">
        <v>5</v>
      </c>
      <c r="I10" s="80">
        <v>5.3</v>
      </c>
      <c r="J10" s="80">
        <v>5.2</v>
      </c>
      <c r="K10" s="80">
        <v>4</v>
      </c>
      <c r="L10" s="80">
        <v>5.3</v>
      </c>
      <c r="M10" s="80">
        <v>4.5</v>
      </c>
      <c r="N10" s="97">
        <f t="shared" si="0"/>
        <v>37.5</v>
      </c>
      <c r="O10" s="96">
        <f t="shared" si="1"/>
        <v>4.6875</v>
      </c>
      <c r="P10" s="81">
        <f t="shared" si="2"/>
        <v>4.6875</v>
      </c>
      <c r="Q10" s="60"/>
      <c r="R10" s="80">
        <v>4.7</v>
      </c>
      <c r="S10" s="80">
        <v>6</v>
      </c>
      <c r="T10" s="90">
        <f t="shared" si="3"/>
        <v>5.6749999999999998</v>
      </c>
      <c r="U10" s="90">
        <f t="shared" si="4"/>
        <v>5.1812500000000004</v>
      </c>
      <c r="V10" s="91">
        <v>0</v>
      </c>
      <c r="W10" s="61"/>
      <c r="X10" s="80">
        <v>4.5</v>
      </c>
      <c r="Y10" s="80">
        <v>4</v>
      </c>
      <c r="Z10" s="80">
        <v>4</v>
      </c>
      <c r="AA10" s="80">
        <v>5</v>
      </c>
      <c r="AB10" s="80">
        <v>4</v>
      </c>
      <c r="AC10" s="80">
        <v>4</v>
      </c>
      <c r="AD10" s="80">
        <v>4.5</v>
      </c>
      <c r="AE10" s="80">
        <v>5</v>
      </c>
      <c r="AF10" s="97">
        <f t="shared" si="5"/>
        <v>35</v>
      </c>
      <c r="AG10" s="96">
        <f t="shared" si="6"/>
        <v>4.375</v>
      </c>
      <c r="AH10" s="81">
        <f t="shared" si="7"/>
        <v>4.375</v>
      </c>
      <c r="AI10" s="60"/>
      <c r="AJ10" s="80">
        <v>6.2</v>
      </c>
      <c r="AK10" s="80">
        <v>6.2</v>
      </c>
      <c r="AL10" s="90">
        <f t="shared" si="8"/>
        <v>6.2</v>
      </c>
      <c r="AM10" s="90">
        <f t="shared" si="9"/>
        <v>5.2874999999999996</v>
      </c>
      <c r="AN10" s="61"/>
      <c r="AO10" s="80"/>
      <c r="AP10" s="80"/>
      <c r="AQ10" s="80"/>
      <c r="AR10" s="80"/>
      <c r="AS10" s="80"/>
      <c r="AT10" s="80"/>
      <c r="AU10" s="80"/>
      <c r="AV10" s="80"/>
      <c r="AW10" s="97">
        <f t="shared" si="10"/>
        <v>0</v>
      </c>
      <c r="AX10" s="96">
        <f t="shared" si="11"/>
        <v>0</v>
      </c>
      <c r="AY10" s="81">
        <f t="shared" si="12"/>
        <v>0</v>
      </c>
      <c r="AZ10" s="60"/>
      <c r="BA10" s="80"/>
      <c r="BB10" s="80"/>
      <c r="BC10" s="90">
        <f t="shared" si="13"/>
        <v>0</v>
      </c>
      <c r="BD10" s="90">
        <f t="shared" si="14"/>
        <v>0</v>
      </c>
      <c r="BE10" s="61"/>
      <c r="BF10" s="96">
        <f t="shared" si="15"/>
        <v>4.6875</v>
      </c>
      <c r="BG10" s="96">
        <f t="shared" si="16"/>
        <v>4.375</v>
      </c>
      <c r="BH10" s="96"/>
      <c r="BI10" s="96">
        <f t="shared" si="17"/>
        <v>4.53125</v>
      </c>
      <c r="BJ10" s="59">
        <f t="shared" si="18"/>
        <v>7</v>
      </c>
      <c r="BK10" s="65"/>
      <c r="BL10" s="81">
        <f t="shared" si="19"/>
        <v>5.6749999999999998</v>
      </c>
      <c r="BM10" s="81">
        <f t="shared" si="20"/>
        <v>6.2</v>
      </c>
      <c r="BN10" s="81"/>
      <c r="BO10" s="81">
        <f t="shared" si="21"/>
        <v>5.9375</v>
      </c>
      <c r="BP10" s="98">
        <f t="shared" si="22"/>
        <v>0</v>
      </c>
      <c r="BQ10" s="81">
        <f t="shared" si="23"/>
        <v>5.9375</v>
      </c>
      <c r="BR10" s="183">
        <f t="shared" si="24"/>
        <v>2</v>
      </c>
      <c r="BS10" s="74"/>
      <c r="BT10" s="81">
        <f t="shared" si="25"/>
        <v>4.53125</v>
      </c>
      <c r="BU10" s="81">
        <f t="shared" si="26"/>
        <v>5.9375</v>
      </c>
      <c r="BV10" s="81">
        <f t="shared" si="27"/>
        <v>5.234375</v>
      </c>
      <c r="BW10" s="183">
        <f t="shared" si="28"/>
        <v>4</v>
      </c>
    </row>
    <row r="11" spans="1:75">
      <c r="A11" s="95">
        <v>40</v>
      </c>
      <c r="B11" s="93" t="s">
        <v>148</v>
      </c>
      <c r="C11" s="95" t="s">
        <v>191</v>
      </c>
      <c r="D11" s="95" t="s">
        <v>107</v>
      </c>
      <c r="E11" s="95" t="s">
        <v>149</v>
      </c>
      <c r="F11" s="80">
        <v>3.7</v>
      </c>
      <c r="G11" s="80">
        <v>5.2</v>
      </c>
      <c r="H11" s="80">
        <v>5</v>
      </c>
      <c r="I11" s="80">
        <v>5</v>
      </c>
      <c r="J11" s="80">
        <v>5.3</v>
      </c>
      <c r="K11" s="80">
        <v>5.3</v>
      </c>
      <c r="L11" s="80">
        <v>6.3</v>
      </c>
      <c r="M11" s="80">
        <v>5</v>
      </c>
      <c r="N11" s="97">
        <f t="shared" si="0"/>
        <v>40.799999999999997</v>
      </c>
      <c r="O11" s="96">
        <f t="shared" si="1"/>
        <v>5.0999999999999996</v>
      </c>
      <c r="P11" s="81">
        <f t="shared" si="2"/>
        <v>5.0999999999999996</v>
      </c>
      <c r="Q11" s="60"/>
      <c r="R11" s="80">
        <v>5</v>
      </c>
      <c r="S11" s="80">
        <v>5.2</v>
      </c>
      <c r="T11" s="90">
        <f t="shared" si="3"/>
        <v>5.15</v>
      </c>
      <c r="U11" s="90">
        <f t="shared" si="4"/>
        <v>5.125</v>
      </c>
      <c r="V11" s="91">
        <v>0</v>
      </c>
      <c r="W11" s="61"/>
      <c r="X11" s="80">
        <v>4.5</v>
      </c>
      <c r="Y11" s="80">
        <v>4</v>
      </c>
      <c r="Z11" s="80">
        <v>5</v>
      </c>
      <c r="AA11" s="80">
        <v>4</v>
      </c>
      <c r="AB11" s="80">
        <v>4</v>
      </c>
      <c r="AC11" s="80">
        <v>4.5</v>
      </c>
      <c r="AD11" s="80">
        <v>5.5</v>
      </c>
      <c r="AE11" s="80">
        <v>6</v>
      </c>
      <c r="AF11" s="97">
        <f t="shared" si="5"/>
        <v>37.5</v>
      </c>
      <c r="AG11" s="96">
        <f t="shared" si="6"/>
        <v>4.6875</v>
      </c>
      <c r="AH11" s="81">
        <f t="shared" si="7"/>
        <v>4.6875</v>
      </c>
      <c r="AI11" s="60"/>
      <c r="AJ11" s="80">
        <v>6.4</v>
      </c>
      <c r="AK11" s="80">
        <v>5.8</v>
      </c>
      <c r="AL11" s="90">
        <f t="shared" si="8"/>
        <v>5.9499999999999993</v>
      </c>
      <c r="AM11" s="90">
        <f t="shared" si="9"/>
        <v>5.3187499999999996</v>
      </c>
      <c r="AN11" s="61"/>
      <c r="AO11" s="80"/>
      <c r="AP11" s="80"/>
      <c r="AQ11" s="80"/>
      <c r="AR11" s="80"/>
      <c r="AS11" s="80"/>
      <c r="AT11" s="80"/>
      <c r="AU11" s="80"/>
      <c r="AV11" s="80"/>
      <c r="AW11" s="97">
        <f t="shared" si="10"/>
        <v>0</v>
      </c>
      <c r="AX11" s="96">
        <f t="shared" si="11"/>
        <v>0</v>
      </c>
      <c r="AY11" s="81">
        <f t="shared" si="12"/>
        <v>0</v>
      </c>
      <c r="AZ11" s="60"/>
      <c r="BA11" s="80"/>
      <c r="BB11" s="80"/>
      <c r="BC11" s="90">
        <f t="shared" si="13"/>
        <v>0</v>
      </c>
      <c r="BD11" s="90">
        <f t="shared" si="14"/>
        <v>0</v>
      </c>
      <c r="BE11" s="61"/>
      <c r="BF11" s="96">
        <f t="shared" si="15"/>
        <v>5.0999999999999996</v>
      </c>
      <c r="BG11" s="96">
        <f t="shared" si="16"/>
        <v>4.6875</v>
      </c>
      <c r="BH11" s="96"/>
      <c r="BI11" s="96">
        <f t="shared" si="17"/>
        <v>4.8937499999999998</v>
      </c>
      <c r="BJ11" s="59">
        <f t="shared" si="18"/>
        <v>5</v>
      </c>
      <c r="BK11" s="65"/>
      <c r="BL11" s="81">
        <f t="shared" si="19"/>
        <v>5.15</v>
      </c>
      <c r="BM11" s="81">
        <f t="shared" si="20"/>
        <v>5.9499999999999993</v>
      </c>
      <c r="BN11" s="81"/>
      <c r="BO11" s="81">
        <f t="shared" si="21"/>
        <v>5.55</v>
      </c>
      <c r="BP11" s="98">
        <f t="shared" si="22"/>
        <v>0</v>
      </c>
      <c r="BQ11" s="81">
        <f t="shared" si="23"/>
        <v>5.55</v>
      </c>
      <c r="BR11" s="183">
        <f t="shared" si="24"/>
        <v>5</v>
      </c>
      <c r="BS11" s="74"/>
      <c r="BT11" s="81">
        <f t="shared" si="25"/>
        <v>4.8937499999999998</v>
      </c>
      <c r="BU11" s="81">
        <f t="shared" si="26"/>
        <v>5.55</v>
      </c>
      <c r="BV11" s="81">
        <f t="shared" si="27"/>
        <v>5.2218749999999998</v>
      </c>
      <c r="BW11" s="183">
        <f t="shared" si="28"/>
        <v>5</v>
      </c>
    </row>
    <row r="12" spans="1:75">
      <c r="A12" s="95">
        <v>72</v>
      </c>
      <c r="B12" s="93" t="s">
        <v>105</v>
      </c>
      <c r="C12" s="95" t="s">
        <v>191</v>
      </c>
      <c r="D12" s="95" t="s">
        <v>107</v>
      </c>
      <c r="E12" s="95" t="s">
        <v>142</v>
      </c>
      <c r="F12" s="80">
        <v>3</v>
      </c>
      <c r="G12" s="80">
        <v>4.2</v>
      </c>
      <c r="H12" s="80">
        <v>4.5</v>
      </c>
      <c r="I12" s="80">
        <v>5</v>
      </c>
      <c r="J12" s="80">
        <v>5</v>
      </c>
      <c r="K12" s="80">
        <v>5</v>
      </c>
      <c r="L12" s="80">
        <v>5.7</v>
      </c>
      <c r="M12" s="80">
        <v>4.7</v>
      </c>
      <c r="N12" s="97">
        <f t="shared" si="0"/>
        <v>37.1</v>
      </c>
      <c r="O12" s="96">
        <f t="shared" si="1"/>
        <v>4.6375000000000002</v>
      </c>
      <c r="P12" s="81">
        <f t="shared" si="2"/>
        <v>4.6375000000000002</v>
      </c>
      <c r="Q12" s="60"/>
      <c r="R12" s="80">
        <v>4.7</v>
      </c>
      <c r="S12" s="80">
        <v>6.8</v>
      </c>
      <c r="T12" s="90">
        <f t="shared" si="3"/>
        <v>6.2749999999999995</v>
      </c>
      <c r="U12" s="90">
        <f t="shared" si="4"/>
        <v>5.4562499999999998</v>
      </c>
      <c r="V12" s="91">
        <v>0</v>
      </c>
      <c r="W12" s="61"/>
      <c r="X12" s="80">
        <v>4</v>
      </c>
      <c r="Y12" s="80">
        <v>4.5</v>
      </c>
      <c r="Z12" s="80">
        <v>4</v>
      </c>
      <c r="AA12" s="80">
        <v>4.5</v>
      </c>
      <c r="AB12" s="80">
        <v>4.5</v>
      </c>
      <c r="AC12" s="80">
        <v>4</v>
      </c>
      <c r="AD12" s="80">
        <v>6</v>
      </c>
      <c r="AE12" s="80">
        <v>5</v>
      </c>
      <c r="AF12" s="97">
        <f t="shared" si="5"/>
        <v>36.5</v>
      </c>
      <c r="AG12" s="96">
        <f t="shared" si="6"/>
        <v>4.5625</v>
      </c>
      <c r="AH12" s="81">
        <f t="shared" si="7"/>
        <v>4.5625</v>
      </c>
      <c r="AI12" s="60"/>
      <c r="AJ12" s="80">
        <v>4.2</v>
      </c>
      <c r="AK12" s="80">
        <v>5.5</v>
      </c>
      <c r="AL12" s="90">
        <f t="shared" si="8"/>
        <v>5.1749999999999998</v>
      </c>
      <c r="AM12" s="90">
        <f t="shared" si="9"/>
        <v>4.8687500000000004</v>
      </c>
      <c r="AN12" s="61"/>
      <c r="AO12" s="80"/>
      <c r="AP12" s="80"/>
      <c r="AQ12" s="80"/>
      <c r="AR12" s="80"/>
      <c r="AS12" s="80"/>
      <c r="AT12" s="80"/>
      <c r="AU12" s="80"/>
      <c r="AV12" s="80"/>
      <c r="AW12" s="97">
        <f t="shared" si="10"/>
        <v>0</v>
      </c>
      <c r="AX12" s="96">
        <f t="shared" si="11"/>
        <v>0</v>
      </c>
      <c r="AY12" s="81">
        <f t="shared" si="12"/>
        <v>0</v>
      </c>
      <c r="AZ12" s="60"/>
      <c r="BA12" s="80"/>
      <c r="BB12" s="80"/>
      <c r="BC12" s="90">
        <f t="shared" si="13"/>
        <v>0</v>
      </c>
      <c r="BD12" s="90">
        <f t="shared" si="14"/>
        <v>0</v>
      </c>
      <c r="BE12" s="61"/>
      <c r="BF12" s="96">
        <f t="shared" si="15"/>
        <v>4.6375000000000002</v>
      </c>
      <c r="BG12" s="96">
        <f t="shared" si="16"/>
        <v>4.5625</v>
      </c>
      <c r="BH12" s="96"/>
      <c r="BI12" s="96">
        <f t="shared" si="17"/>
        <v>4.5999999999999996</v>
      </c>
      <c r="BJ12" s="59">
        <f t="shared" si="18"/>
        <v>6</v>
      </c>
      <c r="BK12" s="65"/>
      <c r="BL12" s="81">
        <f t="shared" si="19"/>
        <v>6.2749999999999995</v>
      </c>
      <c r="BM12" s="81">
        <f t="shared" si="20"/>
        <v>5.1749999999999998</v>
      </c>
      <c r="BN12" s="81"/>
      <c r="BO12" s="81">
        <f t="shared" si="21"/>
        <v>5.7249999999999996</v>
      </c>
      <c r="BP12" s="98">
        <f t="shared" si="22"/>
        <v>0</v>
      </c>
      <c r="BQ12" s="81">
        <f t="shared" si="23"/>
        <v>5.7249999999999996</v>
      </c>
      <c r="BR12" s="183">
        <f t="shared" si="24"/>
        <v>4</v>
      </c>
      <c r="BS12" s="74"/>
      <c r="BT12" s="81">
        <f t="shared" si="25"/>
        <v>4.5999999999999996</v>
      </c>
      <c r="BU12" s="81">
        <f t="shared" si="26"/>
        <v>5.7249999999999996</v>
      </c>
      <c r="BV12" s="81">
        <f t="shared" si="27"/>
        <v>5.1624999999999996</v>
      </c>
      <c r="BW12" s="183">
        <f t="shared" si="28"/>
        <v>6</v>
      </c>
    </row>
    <row r="13" spans="1:75">
      <c r="A13" s="95">
        <v>74</v>
      </c>
      <c r="B13" s="93" t="s">
        <v>104</v>
      </c>
      <c r="C13" s="95" t="s">
        <v>191</v>
      </c>
      <c r="D13" s="95" t="s">
        <v>107</v>
      </c>
      <c r="E13" s="95" t="s">
        <v>142</v>
      </c>
      <c r="F13" s="80">
        <v>3</v>
      </c>
      <c r="G13" s="80">
        <v>5</v>
      </c>
      <c r="H13" s="80">
        <v>4.5</v>
      </c>
      <c r="I13" s="80">
        <v>5.5</v>
      </c>
      <c r="J13" s="80">
        <v>5</v>
      </c>
      <c r="K13" s="80">
        <v>5</v>
      </c>
      <c r="L13" s="80">
        <v>5.2</v>
      </c>
      <c r="M13" s="80">
        <v>5</v>
      </c>
      <c r="N13" s="97">
        <f t="shared" si="0"/>
        <v>38.200000000000003</v>
      </c>
      <c r="O13" s="96">
        <f t="shared" si="1"/>
        <v>4.7750000000000004</v>
      </c>
      <c r="P13" s="81">
        <f t="shared" si="2"/>
        <v>4.7750000000000004</v>
      </c>
      <c r="Q13" s="60"/>
      <c r="R13" s="80">
        <v>4.3</v>
      </c>
      <c r="S13" s="80">
        <v>6.2</v>
      </c>
      <c r="T13" s="90">
        <f t="shared" si="3"/>
        <v>5.7250000000000005</v>
      </c>
      <c r="U13" s="90">
        <f t="shared" si="4"/>
        <v>5.25</v>
      </c>
      <c r="V13" s="91">
        <v>0</v>
      </c>
      <c r="W13" s="61"/>
      <c r="X13" s="80">
        <v>3.5</v>
      </c>
      <c r="Y13" s="80">
        <v>5</v>
      </c>
      <c r="Z13" s="80">
        <v>4</v>
      </c>
      <c r="AA13" s="80">
        <v>5</v>
      </c>
      <c r="AB13" s="80">
        <v>3.5</v>
      </c>
      <c r="AC13" s="80">
        <v>4</v>
      </c>
      <c r="AD13" s="80">
        <v>3</v>
      </c>
      <c r="AE13" s="80">
        <v>4.5</v>
      </c>
      <c r="AF13" s="97">
        <f t="shared" si="5"/>
        <v>32.5</v>
      </c>
      <c r="AG13" s="96">
        <f t="shared" si="6"/>
        <v>4.0625</v>
      </c>
      <c r="AH13" s="81">
        <f t="shared" si="7"/>
        <v>4.0625</v>
      </c>
      <c r="AI13" s="60"/>
      <c r="AJ13" s="80">
        <v>4</v>
      </c>
      <c r="AK13" s="80">
        <v>5.6</v>
      </c>
      <c r="AL13" s="90">
        <f t="shared" si="8"/>
        <v>5.1999999999999993</v>
      </c>
      <c r="AM13" s="90">
        <f t="shared" si="9"/>
        <v>4.6312499999999996</v>
      </c>
      <c r="AN13" s="61"/>
      <c r="AO13" s="80"/>
      <c r="AP13" s="80"/>
      <c r="AQ13" s="80"/>
      <c r="AR13" s="80"/>
      <c r="AS13" s="80"/>
      <c r="AT13" s="80"/>
      <c r="AU13" s="80"/>
      <c r="AV13" s="80"/>
      <c r="AW13" s="97">
        <f t="shared" si="10"/>
        <v>0</v>
      </c>
      <c r="AX13" s="96">
        <f t="shared" si="11"/>
        <v>0</v>
      </c>
      <c r="AY13" s="81">
        <f t="shared" si="12"/>
        <v>0</v>
      </c>
      <c r="AZ13" s="60"/>
      <c r="BA13" s="80"/>
      <c r="BB13" s="80"/>
      <c r="BC13" s="90">
        <f t="shared" si="13"/>
        <v>0</v>
      </c>
      <c r="BD13" s="90">
        <f t="shared" si="14"/>
        <v>0</v>
      </c>
      <c r="BE13" s="61"/>
      <c r="BF13" s="96">
        <f t="shared" si="15"/>
        <v>4.7750000000000004</v>
      </c>
      <c r="BG13" s="96">
        <f t="shared" si="16"/>
        <v>4.0625</v>
      </c>
      <c r="BH13" s="96"/>
      <c r="BI13" s="96">
        <f t="shared" si="17"/>
        <v>4.4187500000000002</v>
      </c>
      <c r="BJ13" s="59">
        <f t="shared" si="18"/>
        <v>8</v>
      </c>
      <c r="BK13" s="65"/>
      <c r="BL13" s="81">
        <f t="shared" si="19"/>
        <v>5.7250000000000005</v>
      </c>
      <c r="BM13" s="81">
        <f t="shared" si="20"/>
        <v>5.1999999999999993</v>
      </c>
      <c r="BN13" s="81"/>
      <c r="BO13" s="81">
        <f t="shared" si="21"/>
        <v>5.4625000000000004</v>
      </c>
      <c r="BP13" s="98">
        <f t="shared" si="22"/>
        <v>0</v>
      </c>
      <c r="BQ13" s="81">
        <f t="shared" si="23"/>
        <v>5.4625000000000004</v>
      </c>
      <c r="BR13" s="183">
        <f t="shared" si="24"/>
        <v>7</v>
      </c>
      <c r="BS13" s="74"/>
      <c r="BT13" s="81">
        <f t="shared" si="25"/>
        <v>4.4187500000000002</v>
      </c>
      <c r="BU13" s="81">
        <f t="shared" si="26"/>
        <v>5.4625000000000004</v>
      </c>
      <c r="BV13" s="81">
        <f t="shared" si="27"/>
        <v>4.9406250000000007</v>
      </c>
      <c r="BW13" s="183">
        <f t="shared" si="28"/>
        <v>7</v>
      </c>
    </row>
    <row r="14" spans="1:75">
      <c r="A14" s="95">
        <v>83</v>
      </c>
      <c r="B14" s="93" t="s">
        <v>111</v>
      </c>
      <c r="C14" s="95" t="s">
        <v>116</v>
      </c>
      <c r="D14" s="95" t="s">
        <v>223</v>
      </c>
      <c r="E14" s="95" t="s">
        <v>143</v>
      </c>
      <c r="F14" s="80">
        <v>3.5</v>
      </c>
      <c r="G14" s="80">
        <v>5.3</v>
      </c>
      <c r="H14" s="80">
        <v>5.3</v>
      </c>
      <c r="I14" s="80">
        <v>4.7</v>
      </c>
      <c r="J14" s="80">
        <v>4</v>
      </c>
      <c r="K14" s="80">
        <v>4</v>
      </c>
      <c r="L14" s="80">
        <v>5.5</v>
      </c>
      <c r="M14" s="80">
        <v>5.5</v>
      </c>
      <c r="N14" s="97">
        <f t="shared" si="0"/>
        <v>37.799999999999997</v>
      </c>
      <c r="O14" s="96">
        <f t="shared" si="1"/>
        <v>4.7249999999999996</v>
      </c>
      <c r="P14" s="81">
        <f t="shared" si="2"/>
        <v>4.7249999999999996</v>
      </c>
      <c r="Q14" s="60"/>
      <c r="R14" s="80">
        <v>4.9000000000000004</v>
      </c>
      <c r="S14" s="80">
        <v>4.25</v>
      </c>
      <c r="T14" s="90">
        <f t="shared" si="3"/>
        <v>4.4124999999999996</v>
      </c>
      <c r="U14" s="90">
        <f t="shared" si="4"/>
        <v>4.5687499999999996</v>
      </c>
      <c r="V14" s="91">
        <v>0</v>
      </c>
      <c r="W14" s="61"/>
      <c r="X14" s="80">
        <v>5</v>
      </c>
      <c r="Y14" s="80">
        <v>4.5</v>
      </c>
      <c r="Z14" s="80">
        <v>5</v>
      </c>
      <c r="AA14" s="80">
        <v>5</v>
      </c>
      <c r="AB14" s="80">
        <v>5.5</v>
      </c>
      <c r="AC14" s="80">
        <v>5</v>
      </c>
      <c r="AD14" s="80">
        <v>6</v>
      </c>
      <c r="AE14" s="80">
        <v>5</v>
      </c>
      <c r="AF14" s="97">
        <f t="shared" si="5"/>
        <v>41</v>
      </c>
      <c r="AG14" s="96">
        <f t="shared" si="6"/>
        <v>5.125</v>
      </c>
      <c r="AH14" s="81">
        <f t="shared" si="7"/>
        <v>5.125</v>
      </c>
      <c r="AI14" s="60"/>
      <c r="AJ14" s="80">
        <v>5.2</v>
      </c>
      <c r="AK14" s="80">
        <v>5.4</v>
      </c>
      <c r="AL14" s="90">
        <f t="shared" si="8"/>
        <v>5.3500000000000005</v>
      </c>
      <c r="AM14" s="90">
        <f t="shared" si="9"/>
        <v>5.2375000000000007</v>
      </c>
      <c r="AN14" s="61"/>
      <c r="AO14" s="80"/>
      <c r="AP14" s="80"/>
      <c r="AQ14" s="80"/>
      <c r="AR14" s="80"/>
      <c r="AS14" s="80"/>
      <c r="AT14" s="80"/>
      <c r="AU14" s="80"/>
      <c r="AV14" s="80"/>
      <c r="AW14" s="97">
        <f t="shared" si="10"/>
        <v>0</v>
      </c>
      <c r="AX14" s="96">
        <f t="shared" si="11"/>
        <v>0</v>
      </c>
      <c r="AY14" s="81">
        <f t="shared" si="12"/>
        <v>0</v>
      </c>
      <c r="AZ14" s="60"/>
      <c r="BA14" s="80"/>
      <c r="BB14" s="80"/>
      <c r="BC14" s="90">
        <f t="shared" si="13"/>
        <v>0</v>
      </c>
      <c r="BD14" s="90">
        <f t="shared" si="14"/>
        <v>0</v>
      </c>
      <c r="BE14" s="61"/>
      <c r="BF14" s="96">
        <f t="shared" si="15"/>
        <v>4.7249999999999996</v>
      </c>
      <c r="BG14" s="96">
        <f t="shared" si="16"/>
        <v>5.125</v>
      </c>
      <c r="BH14" s="96"/>
      <c r="BI14" s="96">
        <f t="shared" si="17"/>
        <v>4.9249999999999998</v>
      </c>
      <c r="BJ14" s="59">
        <f t="shared" si="18"/>
        <v>4</v>
      </c>
      <c r="BK14" s="65"/>
      <c r="BL14" s="81">
        <f t="shared" si="19"/>
        <v>4.4124999999999996</v>
      </c>
      <c r="BM14" s="81">
        <f t="shared" si="20"/>
        <v>5.3500000000000005</v>
      </c>
      <c r="BN14" s="81"/>
      <c r="BO14" s="81">
        <f t="shared" si="21"/>
        <v>4.8812499999999996</v>
      </c>
      <c r="BP14" s="98">
        <f t="shared" si="22"/>
        <v>0</v>
      </c>
      <c r="BQ14" s="81">
        <f t="shared" si="23"/>
        <v>4.8812499999999996</v>
      </c>
      <c r="BR14" s="183">
        <f t="shared" si="24"/>
        <v>8</v>
      </c>
      <c r="BS14" s="74"/>
      <c r="BT14" s="81">
        <f t="shared" si="25"/>
        <v>4.9249999999999998</v>
      </c>
      <c r="BU14" s="81">
        <f t="shared" si="26"/>
        <v>4.8812499999999996</v>
      </c>
      <c r="BV14" s="81">
        <f t="shared" si="27"/>
        <v>4.9031249999999993</v>
      </c>
      <c r="BW14" s="183">
        <f t="shared" si="28"/>
        <v>8</v>
      </c>
    </row>
    <row r="15" spans="1:75">
      <c r="A15" s="95">
        <v>41</v>
      </c>
      <c r="B15" s="93" t="s">
        <v>221</v>
      </c>
      <c r="C15" s="95" t="s">
        <v>196</v>
      </c>
      <c r="D15" s="95" t="s">
        <v>152</v>
      </c>
      <c r="E15" s="95" t="s">
        <v>149</v>
      </c>
      <c r="F15" s="80">
        <v>2</v>
      </c>
      <c r="G15" s="80">
        <v>2.5</v>
      </c>
      <c r="H15" s="80">
        <v>2</v>
      </c>
      <c r="I15" s="80">
        <v>2</v>
      </c>
      <c r="J15" s="80">
        <v>3.5</v>
      </c>
      <c r="K15" s="80">
        <v>3.5</v>
      </c>
      <c r="L15" s="80">
        <v>4.7</v>
      </c>
      <c r="M15" s="80">
        <v>3</v>
      </c>
      <c r="N15" s="97">
        <f t="shared" si="0"/>
        <v>23.2</v>
      </c>
      <c r="O15" s="96">
        <f t="shared" si="1"/>
        <v>2.9</v>
      </c>
      <c r="P15" s="81">
        <f t="shared" si="2"/>
        <v>2.9</v>
      </c>
      <c r="Q15" s="60"/>
      <c r="R15" s="80">
        <v>3.5</v>
      </c>
      <c r="S15" s="80">
        <v>4.8</v>
      </c>
      <c r="T15" s="90">
        <f t="shared" si="3"/>
        <v>4.4749999999999996</v>
      </c>
      <c r="U15" s="90">
        <f t="shared" si="4"/>
        <v>3.6875</v>
      </c>
      <c r="V15" s="91">
        <v>0</v>
      </c>
      <c r="W15" s="61"/>
      <c r="X15" s="80">
        <v>4</v>
      </c>
      <c r="Y15" s="80">
        <v>3.5</v>
      </c>
      <c r="Z15" s="80">
        <v>3</v>
      </c>
      <c r="AA15" s="80">
        <v>3.5</v>
      </c>
      <c r="AB15" s="80">
        <v>3.5</v>
      </c>
      <c r="AC15" s="80">
        <v>3</v>
      </c>
      <c r="AD15" s="80">
        <v>5</v>
      </c>
      <c r="AE15" s="80">
        <v>4</v>
      </c>
      <c r="AF15" s="97">
        <f t="shared" si="5"/>
        <v>29.5</v>
      </c>
      <c r="AG15" s="96">
        <f t="shared" si="6"/>
        <v>3.6875</v>
      </c>
      <c r="AH15" s="81">
        <f t="shared" si="7"/>
        <v>3.6875</v>
      </c>
      <c r="AI15" s="60"/>
      <c r="AJ15" s="80">
        <v>4.5</v>
      </c>
      <c r="AK15" s="80">
        <v>5.4</v>
      </c>
      <c r="AL15" s="90">
        <f t="shared" si="8"/>
        <v>5.1750000000000007</v>
      </c>
      <c r="AM15" s="90">
        <f t="shared" si="9"/>
        <v>4.4312500000000004</v>
      </c>
      <c r="AN15" s="61"/>
      <c r="AO15" s="80"/>
      <c r="AP15" s="80"/>
      <c r="AQ15" s="80"/>
      <c r="AR15" s="80"/>
      <c r="AS15" s="80"/>
      <c r="AT15" s="80"/>
      <c r="AU15" s="80"/>
      <c r="AV15" s="80"/>
      <c r="AW15" s="97">
        <f t="shared" si="10"/>
        <v>0</v>
      </c>
      <c r="AX15" s="96">
        <f t="shared" si="11"/>
        <v>0</v>
      </c>
      <c r="AY15" s="81">
        <f t="shared" si="12"/>
        <v>0</v>
      </c>
      <c r="AZ15" s="60"/>
      <c r="BA15" s="80"/>
      <c r="BB15" s="80"/>
      <c r="BC15" s="90">
        <f t="shared" si="13"/>
        <v>0</v>
      </c>
      <c r="BD15" s="90">
        <f t="shared" si="14"/>
        <v>0</v>
      </c>
      <c r="BE15" s="61"/>
      <c r="BF15" s="96">
        <f t="shared" si="15"/>
        <v>2.9</v>
      </c>
      <c r="BG15" s="96">
        <f t="shared" si="16"/>
        <v>3.6875</v>
      </c>
      <c r="BH15" s="96"/>
      <c r="BI15" s="96">
        <f t="shared" si="17"/>
        <v>3.2937500000000002</v>
      </c>
      <c r="BJ15" s="59">
        <f t="shared" si="18"/>
        <v>9</v>
      </c>
      <c r="BK15" s="65"/>
      <c r="BL15" s="81">
        <f t="shared" si="19"/>
        <v>4.4749999999999996</v>
      </c>
      <c r="BM15" s="81">
        <f t="shared" si="20"/>
        <v>5.1750000000000007</v>
      </c>
      <c r="BN15" s="81"/>
      <c r="BO15" s="81">
        <f t="shared" si="21"/>
        <v>4.8250000000000002</v>
      </c>
      <c r="BP15" s="98">
        <f t="shared" si="22"/>
        <v>0</v>
      </c>
      <c r="BQ15" s="81">
        <f t="shared" si="23"/>
        <v>4.8250000000000002</v>
      </c>
      <c r="BR15" s="183">
        <f t="shared" si="24"/>
        <v>9</v>
      </c>
      <c r="BS15" s="74"/>
      <c r="BT15" s="81">
        <f t="shared" si="25"/>
        <v>3.2937500000000002</v>
      </c>
      <c r="BU15" s="81">
        <f t="shared" si="26"/>
        <v>4.8250000000000002</v>
      </c>
      <c r="BV15" s="81">
        <f t="shared" si="27"/>
        <v>4.0593750000000002</v>
      </c>
      <c r="BW15" s="183">
        <f t="shared" si="28"/>
        <v>9</v>
      </c>
    </row>
  </sheetData>
  <sortState ref="A7:BW15">
    <sortCondition descending="1" ref="BV7:BV15"/>
  </sortState>
  <mergeCells count="10">
    <mergeCell ref="BA4:BC4"/>
    <mergeCell ref="BT4:BW4"/>
    <mergeCell ref="H1:M1"/>
    <mergeCell ref="Z1:AG1"/>
    <mergeCell ref="AQ1:AX1"/>
    <mergeCell ref="F4:P4"/>
    <mergeCell ref="R4:T4"/>
    <mergeCell ref="X4:AH4"/>
    <mergeCell ref="AJ4:AL4"/>
    <mergeCell ref="AO4:AY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5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6" width="5.6640625" style="59" customWidth="1"/>
    <col min="17" max="17" width="3.1640625" style="59" customWidth="1"/>
    <col min="18" max="20" width="5.6640625" style="59" customWidth="1"/>
    <col min="21" max="21" width="6.6640625" style="59" customWidth="1"/>
    <col min="22" max="22" width="5.6640625" style="59" customWidth="1"/>
    <col min="23" max="23" width="3.1640625" style="59" customWidth="1"/>
    <col min="24" max="34" width="5.6640625" style="59" customWidth="1"/>
    <col min="35" max="35" width="3.1640625" style="59" customWidth="1"/>
    <col min="36" max="38" width="5.6640625" style="59" customWidth="1"/>
    <col min="39" max="39" width="6.6640625" style="59" customWidth="1"/>
    <col min="40" max="40" width="3.1640625" style="59" customWidth="1"/>
    <col min="41" max="51" width="5.6640625" style="59" customWidth="1"/>
    <col min="52" max="52" width="3.1640625" style="59" customWidth="1"/>
    <col min="53" max="55" width="5.6640625" style="59" customWidth="1"/>
    <col min="56" max="56" width="6.6640625" style="59" customWidth="1"/>
    <col min="57" max="57" width="3.1640625" style="59" customWidth="1"/>
    <col min="58" max="61" width="6.6640625" style="59" customWidth="1"/>
    <col min="62" max="62" width="11.5" style="59" customWidth="1"/>
    <col min="63" max="63" width="3.33203125" style="59" customWidth="1"/>
    <col min="64" max="69" width="6.6640625" style="59" customWidth="1"/>
    <col min="70" max="70" width="13.33203125" style="59" customWidth="1"/>
    <col min="71" max="71" width="3.83203125" style="59" customWidth="1"/>
    <col min="72" max="74" width="6.6640625" style="59" customWidth="1"/>
    <col min="75" max="75" width="12.1640625" style="59" customWidth="1"/>
    <col min="76" max="16384" width="8.83203125" style="59"/>
  </cols>
  <sheetData>
    <row r="1" spans="1:75">
      <c r="A1" t="s">
        <v>43</v>
      </c>
      <c r="F1" s="128" t="s">
        <v>0</v>
      </c>
      <c r="G1" s="128"/>
      <c r="H1" s="211" t="s">
        <v>292</v>
      </c>
      <c r="I1" s="212"/>
      <c r="J1" s="212"/>
      <c r="K1" s="212"/>
      <c r="L1" s="212"/>
      <c r="M1" s="212"/>
      <c r="N1" s="128"/>
      <c r="O1" s="128"/>
      <c r="Q1" s="60"/>
      <c r="W1" s="61"/>
      <c r="X1" s="59" t="s">
        <v>1</v>
      </c>
      <c r="Z1" s="211" t="s">
        <v>296</v>
      </c>
      <c r="AA1" s="212"/>
      <c r="AB1" s="212"/>
      <c r="AC1" s="212"/>
      <c r="AD1" s="212"/>
      <c r="AE1" s="212"/>
      <c r="AF1" s="212"/>
      <c r="AG1" s="212"/>
      <c r="AI1" s="60"/>
      <c r="AN1" s="61"/>
      <c r="AO1" s="59" t="s">
        <v>2</v>
      </c>
      <c r="AQ1" s="212"/>
      <c r="AR1" s="212"/>
      <c r="AS1" s="212"/>
      <c r="AT1" s="212"/>
      <c r="AU1" s="212"/>
      <c r="AV1" s="212"/>
      <c r="AW1" s="212"/>
      <c r="AX1" s="212"/>
      <c r="AZ1" s="60"/>
      <c r="BE1" s="61"/>
      <c r="BF1" s="63"/>
      <c r="BG1" s="63"/>
      <c r="BH1" s="63"/>
      <c r="BI1" s="63"/>
      <c r="BJ1" s="64">
        <f ca="1">NOW()</f>
        <v>41974.813944907408</v>
      </c>
      <c r="BK1" s="65"/>
      <c r="BL1" s="128"/>
      <c r="BM1" s="128"/>
      <c r="BN1" s="128"/>
      <c r="BO1" s="128"/>
      <c r="BP1" s="128"/>
      <c r="BQ1" s="128"/>
      <c r="BR1" s="64">
        <f ca="1">NOW()</f>
        <v>41974.813944907408</v>
      </c>
      <c r="BS1" s="67"/>
      <c r="BT1" s="64"/>
      <c r="BU1" s="64"/>
      <c r="BV1" s="64"/>
      <c r="BW1" s="64">
        <f ca="1">NOW()</f>
        <v>41974.813944907408</v>
      </c>
    </row>
    <row r="2" spans="1:75">
      <c r="A2" s="9" t="s">
        <v>44</v>
      </c>
      <c r="B2" s="68"/>
      <c r="Q2" s="60"/>
      <c r="W2" s="61"/>
      <c r="AI2" s="60"/>
      <c r="AN2" s="61"/>
      <c r="AZ2" s="60"/>
      <c r="BE2" s="61"/>
      <c r="BF2" s="63"/>
      <c r="BG2" s="63"/>
      <c r="BH2" s="63"/>
      <c r="BI2" s="63"/>
      <c r="BJ2" s="69">
        <f ca="1">NOW()</f>
        <v>41974.813944907408</v>
      </c>
      <c r="BK2" s="65"/>
      <c r="BL2" s="128"/>
      <c r="BM2" s="128"/>
      <c r="BN2" s="128"/>
      <c r="BO2" s="128"/>
      <c r="BP2" s="128"/>
      <c r="BQ2" s="128"/>
      <c r="BR2" s="69">
        <f ca="1">NOW()</f>
        <v>41974.813944907408</v>
      </c>
      <c r="BS2" s="70"/>
      <c r="BT2" s="69"/>
      <c r="BU2" s="69"/>
      <c r="BV2" s="69"/>
      <c r="BW2" s="69">
        <f ca="1">NOW()</f>
        <v>41974.813944907408</v>
      </c>
    </row>
    <row r="3" spans="1:75">
      <c r="A3" t="s">
        <v>263</v>
      </c>
      <c r="Q3" s="60"/>
      <c r="W3" s="61"/>
      <c r="AI3" s="60"/>
      <c r="AN3" s="61"/>
      <c r="AZ3" s="60"/>
      <c r="BE3" s="61"/>
      <c r="BF3" s="63"/>
      <c r="BG3" s="71" t="s">
        <v>5</v>
      </c>
      <c r="BH3" s="63"/>
      <c r="BI3" s="63"/>
      <c r="BK3" s="65"/>
      <c r="BL3" s="128"/>
      <c r="BM3" s="72" t="s">
        <v>6</v>
      </c>
      <c r="BN3" s="126"/>
      <c r="BO3" s="126"/>
      <c r="BP3" s="126"/>
      <c r="BQ3" s="126"/>
      <c r="BR3" s="128"/>
      <c r="BS3" s="74"/>
      <c r="BT3" s="128"/>
      <c r="BU3" s="128"/>
      <c r="BV3" s="128"/>
      <c r="BW3" s="128"/>
    </row>
    <row r="4" spans="1:75">
      <c r="F4" s="209" t="s">
        <v>3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75"/>
      <c r="R4" s="209" t="s">
        <v>4</v>
      </c>
      <c r="S4" s="209"/>
      <c r="T4" s="209"/>
      <c r="U4" s="126" t="s">
        <v>178</v>
      </c>
      <c r="V4" s="126"/>
      <c r="W4" s="61"/>
      <c r="X4" s="209" t="s">
        <v>3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5"/>
      <c r="AJ4" s="209" t="s">
        <v>4</v>
      </c>
      <c r="AK4" s="209"/>
      <c r="AL4" s="209"/>
      <c r="AM4" s="126" t="s">
        <v>178</v>
      </c>
      <c r="AN4" s="61"/>
      <c r="AO4" s="209" t="s">
        <v>3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75"/>
      <c r="BA4" s="209" t="s">
        <v>4</v>
      </c>
      <c r="BB4" s="209"/>
      <c r="BC4" s="209"/>
      <c r="BD4" s="126" t="s">
        <v>178</v>
      </c>
      <c r="BE4" s="61"/>
      <c r="BF4" s="63"/>
      <c r="BG4" s="77" t="s">
        <v>10</v>
      </c>
      <c r="BH4" s="63"/>
      <c r="BI4" s="63"/>
      <c r="BK4" s="65"/>
      <c r="BL4" s="126"/>
      <c r="BM4" s="126" t="s">
        <v>10</v>
      </c>
      <c r="BN4" s="126"/>
      <c r="BO4" s="126"/>
      <c r="BP4" s="126" t="s">
        <v>11</v>
      </c>
      <c r="BQ4" s="126"/>
      <c r="BR4" s="128"/>
      <c r="BS4" s="74"/>
      <c r="BT4" s="210" t="s">
        <v>12</v>
      </c>
      <c r="BU4" s="210"/>
      <c r="BV4" s="210"/>
      <c r="BW4" s="210"/>
    </row>
    <row r="5" spans="1:75" s="126" customFormat="1">
      <c r="A5" s="126" t="s">
        <v>13</v>
      </c>
      <c r="B5" s="126" t="s">
        <v>14</v>
      </c>
      <c r="C5" s="126" t="s">
        <v>8</v>
      </c>
      <c r="D5" s="126" t="s">
        <v>15</v>
      </c>
      <c r="E5" s="126" t="s">
        <v>16</v>
      </c>
      <c r="F5" s="126" t="s">
        <v>17</v>
      </c>
      <c r="G5" s="126" t="s">
        <v>18</v>
      </c>
      <c r="H5" s="126" t="s">
        <v>19</v>
      </c>
      <c r="I5" s="126" t="s">
        <v>179</v>
      </c>
      <c r="J5" s="126" t="s">
        <v>180</v>
      </c>
      <c r="K5" s="126" t="s">
        <v>181</v>
      </c>
      <c r="L5" s="126" t="s">
        <v>23</v>
      </c>
      <c r="M5" s="126" t="s">
        <v>182</v>
      </c>
      <c r="N5" s="126" t="s">
        <v>183</v>
      </c>
      <c r="O5" s="126" t="s">
        <v>184</v>
      </c>
      <c r="P5" s="126" t="s">
        <v>28</v>
      </c>
      <c r="Q5" s="75"/>
      <c r="R5" s="126" t="s">
        <v>29</v>
      </c>
      <c r="S5" s="126" t="s">
        <v>128</v>
      </c>
      <c r="T5" s="126" t="s">
        <v>28</v>
      </c>
      <c r="U5" s="126" t="s">
        <v>32</v>
      </c>
      <c r="V5" s="126" t="s">
        <v>33</v>
      </c>
      <c r="W5" s="76"/>
      <c r="X5" s="126" t="s">
        <v>17</v>
      </c>
      <c r="Y5" s="126" t="s">
        <v>18</v>
      </c>
      <c r="Z5" s="126" t="s">
        <v>19</v>
      </c>
      <c r="AA5" s="126" t="s">
        <v>179</v>
      </c>
      <c r="AB5" s="126" t="s">
        <v>180</v>
      </c>
      <c r="AC5" s="126" t="s">
        <v>181</v>
      </c>
      <c r="AD5" s="126" t="s">
        <v>23</v>
      </c>
      <c r="AE5" s="126" t="s">
        <v>182</v>
      </c>
      <c r="AF5" s="126" t="s">
        <v>183</v>
      </c>
      <c r="AG5" s="126" t="s">
        <v>184</v>
      </c>
      <c r="AH5" s="126" t="s">
        <v>28</v>
      </c>
      <c r="AI5" s="75"/>
      <c r="AJ5" s="126" t="s">
        <v>29</v>
      </c>
      <c r="AK5" s="126" t="s">
        <v>128</v>
      </c>
      <c r="AL5" s="126" t="s">
        <v>28</v>
      </c>
      <c r="AM5" s="126" t="s">
        <v>32</v>
      </c>
      <c r="AN5" s="76"/>
      <c r="AO5" s="126" t="s">
        <v>17</v>
      </c>
      <c r="AP5" s="126" t="s">
        <v>18</v>
      </c>
      <c r="AQ5" s="126" t="s">
        <v>19</v>
      </c>
      <c r="AR5" s="126" t="s">
        <v>179</v>
      </c>
      <c r="AS5" s="126" t="s">
        <v>180</v>
      </c>
      <c r="AT5" s="126" t="s">
        <v>181</v>
      </c>
      <c r="AU5" s="126" t="s">
        <v>23</v>
      </c>
      <c r="AV5" s="126" t="s">
        <v>182</v>
      </c>
      <c r="AW5" s="126" t="s">
        <v>183</v>
      </c>
      <c r="AX5" s="126" t="s">
        <v>184</v>
      </c>
      <c r="AY5" s="126" t="s">
        <v>28</v>
      </c>
      <c r="AZ5" s="75"/>
      <c r="BA5" s="126" t="s">
        <v>29</v>
      </c>
      <c r="BB5" s="126" t="s">
        <v>128</v>
      </c>
      <c r="BC5" s="126" t="s">
        <v>28</v>
      </c>
      <c r="BD5" s="126" t="s">
        <v>32</v>
      </c>
      <c r="BE5" s="76"/>
      <c r="BF5" s="77" t="s">
        <v>34</v>
      </c>
      <c r="BG5" s="77" t="s">
        <v>35</v>
      </c>
      <c r="BH5" s="77" t="s">
        <v>36</v>
      </c>
      <c r="BI5" s="77" t="s">
        <v>28</v>
      </c>
      <c r="BJ5" s="126" t="s">
        <v>37</v>
      </c>
      <c r="BK5" s="78"/>
      <c r="BL5" s="126" t="s">
        <v>34</v>
      </c>
      <c r="BM5" s="126" t="s">
        <v>35</v>
      </c>
      <c r="BN5" s="126" t="s">
        <v>36</v>
      </c>
      <c r="BO5" s="127" t="s">
        <v>38</v>
      </c>
      <c r="BP5" s="126" t="s">
        <v>39</v>
      </c>
      <c r="BQ5" s="127" t="s">
        <v>28</v>
      </c>
      <c r="BR5" s="126" t="s">
        <v>37</v>
      </c>
      <c r="BS5" s="78"/>
      <c r="BT5" s="127" t="s">
        <v>5</v>
      </c>
      <c r="BU5" s="127" t="s">
        <v>40</v>
      </c>
      <c r="BV5" s="127" t="s">
        <v>28</v>
      </c>
      <c r="BW5" s="205" t="s">
        <v>129</v>
      </c>
    </row>
    <row r="6" spans="1:75">
      <c r="Q6" s="60"/>
      <c r="W6" s="61"/>
      <c r="AI6" s="60"/>
      <c r="AN6" s="61"/>
      <c r="AZ6" s="60"/>
      <c r="BE6" s="61"/>
      <c r="BF6" s="63"/>
      <c r="BG6" s="63"/>
      <c r="BH6" s="63"/>
      <c r="BI6" s="63"/>
      <c r="BK6" s="65"/>
      <c r="BL6" s="128"/>
      <c r="BM6" s="128"/>
      <c r="BN6" s="128"/>
      <c r="BO6" s="128"/>
      <c r="BP6" s="128"/>
      <c r="BQ6" s="128"/>
      <c r="BR6" s="128"/>
      <c r="BS6" s="74"/>
      <c r="BT6" s="128"/>
      <c r="BU6" s="128"/>
      <c r="BV6" s="128"/>
      <c r="BW6" s="128"/>
    </row>
    <row r="7" spans="1:75">
      <c r="A7" s="95">
        <v>32</v>
      </c>
      <c r="B7" s="93" t="s">
        <v>145</v>
      </c>
      <c r="C7" s="95" t="s">
        <v>192</v>
      </c>
      <c r="D7" s="95" t="s">
        <v>61</v>
      </c>
      <c r="E7" s="95" t="s">
        <v>62</v>
      </c>
      <c r="F7" s="80">
        <v>5</v>
      </c>
      <c r="G7" s="80">
        <v>6</v>
      </c>
      <c r="H7" s="80">
        <v>6.5</v>
      </c>
      <c r="I7" s="80">
        <v>6.7</v>
      </c>
      <c r="J7" s="80">
        <v>5</v>
      </c>
      <c r="K7" s="80">
        <v>5.2</v>
      </c>
      <c r="L7" s="80">
        <v>5.3</v>
      </c>
      <c r="M7" s="80">
        <v>5.5</v>
      </c>
      <c r="N7" s="97">
        <f t="shared" ref="N7:N15" si="0">SUM(F7:M7)</f>
        <v>45.199999999999996</v>
      </c>
      <c r="O7" s="96">
        <f t="shared" ref="O7:O15" si="1">N7/8</f>
        <v>5.6499999999999995</v>
      </c>
      <c r="P7" s="81">
        <f t="shared" ref="P7:P15" si="2">O7</f>
        <v>5.6499999999999995</v>
      </c>
      <c r="Q7" s="60"/>
      <c r="R7" s="80">
        <v>5.7</v>
      </c>
      <c r="S7" s="80">
        <v>6.6</v>
      </c>
      <c r="T7" s="90">
        <f t="shared" ref="T7:T15" si="3">(R7*0.25)+(S7*0.75)</f>
        <v>6.3749999999999991</v>
      </c>
      <c r="U7" s="90">
        <f t="shared" ref="U7:U15" si="4">(P7+T7)/2</f>
        <v>6.0124999999999993</v>
      </c>
      <c r="V7" s="91">
        <v>0</v>
      </c>
      <c r="W7" s="61"/>
      <c r="X7" s="80">
        <v>7</v>
      </c>
      <c r="Y7" s="80">
        <v>6</v>
      </c>
      <c r="Z7" s="80">
        <v>5.5</v>
      </c>
      <c r="AA7" s="80">
        <v>6</v>
      </c>
      <c r="AB7" s="80">
        <v>6.5</v>
      </c>
      <c r="AC7" s="80">
        <v>6</v>
      </c>
      <c r="AD7" s="80">
        <v>7</v>
      </c>
      <c r="AE7" s="80">
        <v>6.5</v>
      </c>
      <c r="AF7" s="97">
        <f t="shared" ref="AF7:AF15" si="5">SUM(X7:AE7)</f>
        <v>50.5</v>
      </c>
      <c r="AG7" s="96">
        <f t="shared" ref="AG7:AG15" si="6">AF7/8</f>
        <v>6.3125</v>
      </c>
      <c r="AH7" s="81">
        <f t="shared" ref="AH7:AH15" si="7">AG7</f>
        <v>6.3125</v>
      </c>
      <c r="AI7" s="60"/>
      <c r="AJ7" s="80">
        <v>6.5</v>
      </c>
      <c r="AK7" s="80">
        <v>6.6</v>
      </c>
      <c r="AL7" s="90">
        <f t="shared" ref="AL7:AL15" si="8">(AJ7*0.25)+(AK7*0.75)</f>
        <v>6.5749999999999993</v>
      </c>
      <c r="AM7" s="90">
        <f t="shared" ref="AM7:AM15" si="9">(AH7+AL7)/2</f>
        <v>6.4437499999999996</v>
      </c>
      <c r="AN7" s="61"/>
      <c r="AO7" s="80"/>
      <c r="AP7" s="80"/>
      <c r="AQ7" s="80"/>
      <c r="AR7" s="80"/>
      <c r="AS7" s="80"/>
      <c r="AT7" s="80"/>
      <c r="AU7" s="80"/>
      <c r="AV7" s="80"/>
      <c r="AW7" s="97">
        <f t="shared" ref="AW7:AW15" si="10">SUM(AO7:AV7)</f>
        <v>0</v>
      </c>
      <c r="AX7" s="96">
        <f t="shared" ref="AX7:AX15" si="11">AW7/8</f>
        <v>0</v>
      </c>
      <c r="AY7" s="81">
        <f t="shared" ref="AY7:AY15" si="12">AX7</f>
        <v>0</v>
      </c>
      <c r="AZ7" s="60"/>
      <c r="BA7" s="80"/>
      <c r="BB7" s="80"/>
      <c r="BC7" s="90">
        <f t="shared" ref="BC7:BC15" si="13">(BA7*0.25)+(BB7*0.75)</f>
        <v>0</v>
      </c>
      <c r="BD7" s="90">
        <f t="shared" ref="BD7:BD15" si="14">(AY7+BC7)/2</f>
        <v>0</v>
      </c>
      <c r="BE7" s="61"/>
      <c r="BF7" s="96">
        <f t="shared" ref="BF7:BF15" si="15">P7</f>
        <v>5.6499999999999995</v>
      </c>
      <c r="BG7" s="96">
        <f t="shared" ref="BG7:BG15" si="16">AH7</f>
        <v>6.3125</v>
      </c>
      <c r="BH7" s="96"/>
      <c r="BI7" s="96">
        <f t="shared" ref="BI7:BI15" si="17">AVERAGE(BF7:BH7)</f>
        <v>5.9812499999999993</v>
      </c>
      <c r="BJ7" s="59">
        <f t="shared" ref="BJ7:BJ15" si="18">RANK(BI7,BI$7:BI$15)</f>
        <v>1</v>
      </c>
      <c r="BK7" s="65"/>
      <c r="BL7" s="81">
        <f t="shared" ref="BL7:BL15" si="19">T7</f>
        <v>6.3749999999999991</v>
      </c>
      <c r="BM7" s="81">
        <f t="shared" ref="BM7:BM15" si="20">AL7</f>
        <v>6.5749999999999993</v>
      </c>
      <c r="BN7" s="81">
        <f t="shared" ref="BN7:BN15" si="21">BC7</f>
        <v>0</v>
      </c>
      <c r="BO7" s="81">
        <f t="shared" ref="BO7:BO15" si="22">AVERAGE(BL7:BN7)</f>
        <v>4.3166666666666664</v>
      </c>
      <c r="BP7" s="98">
        <f t="shared" ref="BP7:BP15" si="23">V7</f>
        <v>0</v>
      </c>
      <c r="BQ7" s="81">
        <f t="shared" ref="BQ7:BQ15" si="24">BO7-BP7</f>
        <v>4.3166666666666664</v>
      </c>
      <c r="BR7" s="128">
        <f t="shared" ref="BR7:BR15" si="25">RANK(BQ7,BQ$7:BQ$15)</f>
        <v>2</v>
      </c>
      <c r="BS7" s="74"/>
      <c r="BT7" s="81">
        <f t="shared" ref="BT7:BT15" si="26">BI7</f>
        <v>5.9812499999999993</v>
      </c>
      <c r="BU7" s="81">
        <f t="shared" ref="BU7:BU15" si="27">BQ7</f>
        <v>4.3166666666666664</v>
      </c>
      <c r="BV7" s="81">
        <f t="shared" ref="BV7:BV15" si="28">AVERAGE(BT7,BU7)</f>
        <v>5.1489583333333329</v>
      </c>
      <c r="BW7" s="128">
        <f t="shared" ref="BW7:BW15" si="29">RANK(BV7,BV$7:BV$15)</f>
        <v>1</v>
      </c>
    </row>
    <row r="8" spans="1:75">
      <c r="A8" s="95">
        <v>25</v>
      </c>
      <c r="B8" s="93" t="s">
        <v>136</v>
      </c>
      <c r="C8" s="95" t="s">
        <v>192</v>
      </c>
      <c r="D8" s="95" t="s">
        <v>61</v>
      </c>
      <c r="E8" s="95" t="s">
        <v>62</v>
      </c>
      <c r="F8" s="80">
        <v>4.2</v>
      </c>
      <c r="G8" s="80">
        <v>6</v>
      </c>
      <c r="H8" s="80">
        <v>6.2</v>
      </c>
      <c r="I8" s="80">
        <v>6</v>
      </c>
      <c r="J8" s="80">
        <v>5.7</v>
      </c>
      <c r="K8" s="80">
        <v>6</v>
      </c>
      <c r="L8" s="80">
        <v>5.2</v>
      </c>
      <c r="M8" s="80">
        <v>5.2</v>
      </c>
      <c r="N8" s="97">
        <f t="shared" si="0"/>
        <v>44.5</v>
      </c>
      <c r="O8" s="96">
        <f t="shared" si="1"/>
        <v>5.5625</v>
      </c>
      <c r="P8" s="81">
        <f t="shared" si="2"/>
        <v>5.5625</v>
      </c>
      <c r="Q8" s="60"/>
      <c r="R8" s="80">
        <v>5.7</v>
      </c>
      <c r="S8" s="80">
        <v>6.5</v>
      </c>
      <c r="T8" s="90">
        <f t="shared" si="3"/>
        <v>6.3</v>
      </c>
      <c r="U8" s="90">
        <f t="shared" si="4"/>
        <v>5.9312500000000004</v>
      </c>
      <c r="V8" s="91">
        <v>0</v>
      </c>
      <c r="W8" s="61"/>
      <c r="X8" s="80">
        <v>5</v>
      </c>
      <c r="Y8" s="80">
        <v>6</v>
      </c>
      <c r="Z8" s="80">
        <v>6.5</v>
      </c>
      <c r="AA8" s="80">
        <v>6</v>
      </c>
      <c r="AB8" s="80">
        <v>6</v>
      </c>
      <c r="AC8" s="80">
        <v>6.5</v>
      </c>
      <c r="AD8" s="80">
        <v>5.5</v>
      </c>
      <c r="AE8" s="80">
        <v>6</v>
      </c>
      <c r="AF8" s="97">
        <f t="shared" si="5"/>
        <v>47.5</v>
      </c>
      <c r="AG8" s="96">
        <f t="shared" si="6"/>
        <v>5.9375</v>
      </c>
      <c r="AH8" s="81">
        <f t="shared" si="7"/>
        <v>5.9375</v>
      </c>
      <c r="AI8" s="60"/>
      <c r="AJ8" s="80">
        <v>6.2</v>
      </c>
      <c r="AK8" s="80">
        <v>7</v>
      </c>
      <c r="AL8" s="90">
        <f t="shared" si="8"/>
        <v>6.8</v>
      </c>
      <c r="AM8" s="90">
        <f t="shared" si="9"/>
        <v>6.3687500000000004</v>
      </c>
      <c r="AN8" s="61"/>
      <c r="AO8" s="80"/>
      <c r="AP8" s="80"/>
      <c r="AQ8" s="80"/>
      <c r="AR8" s="80"/>
      <c r="AS8" s="80"/>
      <c r="AT8" s="80"/>
      <c r="AU8" s="80"/>
      <c r="AV8" s="80"/>
      <c r="AW8" s="97">
        <f t="shared" si="10"/>
        <v>0</v>
      </c>
      <c r="AX8" s="96">
        <f t="shared" si="11"/>
        <v>0</v>
      </c>
      <c r="AY8" s="81">
        <f t="shared" si="12"/>
        <v>0</v>
      </c>
      <c r="AZ8" s="60"/>
      <c r="BA8" s="80"/>
      <c r="BB8" s="80"/>
      <c r="BC8" s="90">
        <f t="shared" si="13"/>
        <v>0</v>
      </c>
      <c r="BD8" s="90">
        <f t="shared" si="14"/>
        <v>0</v>
      </c>
      <c r="BE8" s="61"/>
      <c r="BF8" s="96">
        <f t="shared" si="15"/>
        <v>5.5625</v>
      </c>
      <c r="BG8" s="96">
        <f t="shared" si="16"/>
        <v>5.9375</v>
      </c>
      <c r="BH8" s="96"/>
      <c r="BI8" s="96">
        <f t="shared" si="17"/>
        <v>5.75</v>
      </c>
      <c r="BJ8" s="59">
        <f t="shared" si="18"/>
        <v>2</v>
      </c>
      <c r="BK8" s="65"/>
      <c r="BL8" s="81">
        <f t="shared" si="19"/>
        <v>6.3</v>
      </c>
      <c r="BM8" s="81">
        <f t="shared" si="20"/>
        <v>6.8</v>
      </c>
      <c r="BN8" s="81">
        <f t="shared" si="21"/>
        <v>0</v>
      </c>
      <c r="BO8" s="81">
        <f t="shared" si="22"/>
        <v>4.3666666666666663</v>
      </c>
      <c r="BP8" s="98">
        <f t="shared" si="23"/>
        <v>0</v>
      </c>
      <c r="BQ8" s="81">
        <f t="shared" si="24"/>
        <v>4.3666666666666663</v>
      </c>
      <c r="BR8" s="183">
        <f t="shared" si="25"/>
        <v>1</v>
      </c>
      <c r="BS8" s="74"/>
      <c r="BT8" s="81">
        <f t="shared" si="26"/>
        <v>5.75</v>
      </c>
      <c r="BU8" s="81">
        <f t="shared" si="27"/>
        <v>4.3666666666666663</v>
      </c>
      <c r="BV8" s="81">
        <f t="shared" si="28"/>
        <v>5.0583333333333336</v>
      </c>
      <c r="BW8" s="183">
        <f t="shared" si="29"/>
        <v>2</v>
      </c>
    </row>
    <row r="9" spans="1:75">
      <c r="A9" s="95">
        <v>73</v>
      </c>
      <c r="B9" s="93" t="s">
        <v>103</v>
      </c>
      <c r="C9" s="99" t="s">
        <v>310</v>
      </c>
      <c r="D9" s="95" t="s">
        <v>107</v>
      </c>
      <c r="E9" s="95" t="s">
        <v>142</v>
      </c>
      <c r="F9" s="80">
        <v>3</v>
      </c>
      <c r="G9" s="80">
        <v>3</v>
      </c>
      <c r="H9" s="80">
        <v>3.7</v>
      </c>
      <c r="I9" s="80">
        <v>5.2</v>
      </c>
      <c r="J9" s="80">
        <v>4</v>
      </c>
      <c r="K9" s="80">
        <v>4</v>
      </c>
      <c r="L9" s="80">
        <v>4.8</v>
      </c>
      <c r="M9" s="80">
        <v>4</v>
      </c>
      <c r="N9" s="97">
        <f t="shared" si="0"/>
        <v>31.7</v>
      </c>
      <c r="O9" s="96">
        <f t="shared" si="1"/>
        <v>3.9624999999999999</v>
      </c>
      <c r="P9" s="81">
        <f t="shared" si="2"/>
        <v>3.9624999999999999</v>
      </c>
      <c r="Q9" s="60"/>
      <c r="R9" s="80">
        <v>4.9000000000000004</v>
      </c>
      <c r="S9" s="80">
        <v>6.1</v>
      </c>
      <c r="T9" s="90">
        <f t="shared" si="3"/>
        <v>5.7999999999999989</v>
      </c>
      <c r="U9" s="90">
        <f t="shared" si="4"/>
        <v>4.8812499999999996</v>
      </c>
      <c r="V9" s="91">
        <v>0</v>
      </c>
      <c r="W9" s="61"/>
      <c r="X9" s="80">
        <v>6.5</v>
      </c>
      <c r="Y9" s="80">
        <v>5.5</v>
      </c>
      <c r="Z9" s="80">
        <v>4</v>
      </c>
      <c r="AA9" s="80">
        <v>5.5</v>
      </c>
      <c r="AB9" s="80">
        <v>6.5</v>
      </c>
      <c r="AC9" s="80">
        <v>5.5</v>
      </c>
      <c r="AD9" s="80">
        <v>6</v>
      </c>
      <c r="AE9" s="80">
        <v>6.5</v>
      </c>
      <c r="AF9" s="97">
        <f t="shared" si="5"/>
        <v>46</v>
      </c>
      <c r="AG9" s="96">
        <f t="shared" si="6"/>
        <v>5.75</v>
      </c>
      <c r="AH9" s="81">
        <f t="shared" si="7"/>
        <v>5.75</v>
      </c>
      <c r="AI9" s="60"/>
      <c r="AJ9" s="80">
        <v>6.2</v>
      </c>
      <c r="AK9" s="80">
        <v>6.2</v>
      </c>
      <c r="AL9" s="90">
        <f t="shared" si="8"/>
        <v>6.2</v>
      </c>
      <c r="AM9" s="90">
        <f t="shared" si="9"/>
        <v>5.9749999999999996</v>
      </c>
      <c r="AN9" s="61"/>
      <c r="AO9" s="80"/>
      <c r="AP9" s="80"/>
      <c r="AQ9" s="80"/>
      <c r="AR9" s="80"/>
      <c r="AS9" s="80"/>
      <c r="AT9" s="80"/>
      <c r="AU9" s="80"/>
      <c r="AV9" s="80"/>
      <c r="AW9" s="97">
        <f t="shared" si="10"/>
        <v>0</v>
      </c>
      <c r="AX9" s="96">
        <f t="shared" si="11"/>
        <v>0</v>
      </c>
      <c r="AY9" s="81">
        <f t="shared" si="12"/>
        <v>0</v>
      </c>
      <c r="AZ9" s="60"/>
      <c r="BA9" s="80"/>
      <c r="BB9" s="80"/>
      <c r="BC9" s="90">
        <f t="shared" si="13"/>
        <v>0</v>
      </c>
      <c r="BD9" s="90">
        <f t="shared" si="14"/>
        <v>0</v>
      </c>
      <c r="BE9" s="61"/>
      <c r="BF9" s="96">
        <f t="shared" si="15"/>
        <v>3.9624999999999999</v>
      </c>
      <c r="BG9" s="96">
        <f t="shared" si="16"/>
        <v>5.75</v>
      </c>
      <c r="BH9" s="96"/>
      <c r="BI9" s="96">
        <f t="shared" si="17"/>
        <v>4.8562500000000002</v>
      </c>
      <c r="BJ9" s="59">
        <f t="shared" si="18"/>
        <v>5</v>
      </c>
      <c r="BK9" s="65"/>
      <c r="BL9" s="81">
        <f t="shared" si="19"/>
        <v>5.7999999999999989</v>
      </c>
      <c r="BM9" s="81">
        <f t="shared" si="20"/>
        <v>6.2</v>
      </c>
      <c r="BN9" s="81">
        <f t="shared" si="21"/>
        <v>0</v>
      </c>
      <c r="BO9" s="81">
        <f t="shared" si="22"/>
        <v>4</v>
      </c>
      <c r="BP9" s="98">
        <f t="shared" si="23"/>
        <v>0</v>
      </c>
      <c r="BQ9" s="81">
        <f t="shared" si="24"/>
        <v>4</v>
      </c>
      <c r="BR9" s="183">
        <f t="shared" si="25"/>
        <v>3</v>
      </c>
      <c r="BS9" s="74"/>
      <c r="BT9" s="81">
        <f t="shared" si="26"/>
        <v>4.8562500000000002</v>
      </c>
      <c r="BU9" s="81">
        <f t="shared" si="27"/>
        <v>4</v>
      </c>
      <c r="BV9" s="81">
        <f t="shared" si="28"/>
        <v>4.4281249999999996</v>
      </c>
      <c r="BW9" s="183">
        <f t="shared" si="29"/>
        <v>3</v>
      </c>
    </row>
    <row r="10" spans="1:75">
      <c r="A10" s="95">
        <v>35</v>
      </c>
      <c r="B10" s="93" t="s">
        <v>147</v>
      </c>
      <c r="C10" s="95" t="s">
        <v>265</v>
      </c>
      <c r="D10" s="95" t="s">
        <v>266</v>
      </c>
      <c r="E10" s="95" t="s">
        <v>141</v>
      </c>
      <c r="F10" s="80">
        <v>3</v>
      </c>
      <c r="G10" s="80">
        <v>5.2</v>
      </c>
      <c r="H10" s="80">
        <v>5.2</v>
      </c>
      <c r="I10" s="80">
        <v>5.3</v>
      </c>
      <c r="J10" s="80">
        <v>5.5</v>
      </c>
      <c r="K10" s="80">
        <v>5.7</v>
      </c>
      <c r="L10" s="80">
        <v>6</v>
      </c>
      <c r="M10" s="80">
        <v>4.9000000000000004</v>
      </c>
      <c r="N10" s="97">
        <f t="shared" si="0"/>
        <v>40.799999999999997</v>
      </c>
      <c r="O10" s="96">
        <f t="shared" si="1"/>
        <v>5.0999999999999996</v>
      </c>
      <c r="P10" s="81">
        <f t="shared" si="2"/>
        <v>5.0999999999999996</v>
      </c>
      <c r="Q10" s="60"/>
      <c r="R10" s="80">
        <v>5.2</v>
      </c>
      <c r="S10" s="80">
        <v>5.5</v>
      </c>
      <c r="T10" s="90">
        <f t="shared" si="3"/>
        <v>5.4249999999999998</v>
      </c>
      <c r="U10" s="90">
        <f t="shared" si="4"/>
        <v>5.2624999999999993</v>
      </c>
      <c r="V10" s="91">
        <v>0</v>
      </c>
      <c r="W10" s="61"/>
      <c r="X10" s="80">
        <v>3.5</v>
      </c>
      <c r="Y10" s="80">
        <v>5</v>
      </c>
      <c r="Z10" s="80">
        <v>4.5</v>
      </c>
      <c r="AA10" s="80">
        <v>3</v>
      </c>
      <c r="AB10" s="80">
        <v>5</v>
      </c>
      <c r="AC10" s="80">
        <v>5</v>
      </c>
      <c r="AD10" s="80">
        <v>5</v>
      </c>
      <c r="AE10" s="80">
        <v>7</v>
      </c>
      <c r="AF10" s="97">
        <f t="shared" si="5"/>
        <v>38</v>
      </c>
      <c r="AG10" s="96">
        <f t="shared" si="6"/>
        <v>4.75</v>
      </c>
      <c r="AH10" s="81">
        <f t="shared" si="7"/>
        <v>4.75</v>
      </c>
      <c r="AI10" s="60"/>
      <c r="AJ10" s="80">
        <v>4.5</v>
      </c>
      <c r="AK10" s="80">
        <v>5.5</v>
      </c>
      <c r="AL10" s="90">
        <f t="shared" si="8"/>
        <v>5.25</v>
      </c>
      <c r="AM10" s="90">
        <f t="shared" si="9"/>
        <v>5</v>
      </c>
      <c r="AN10" s="61"/>
      <c r="AO10" s="80"/>
      <c r="AP10" s="80"/>
      <c r="AQ10" s="80"/>
      <c r="AR10" s="80"/>
      <c r="AS10" s="80"/>
      <c r="AT10" s="80"/>
      <c r="AU10" s="80"/>
      <c r="AV10" s="80"/>
      <c r="AW10" s="97">
        <f t="shared" si="10"/>
        <v>0</v>
      </c>
      <c r="AX10" s="96">
        <f t="shared" si="11"/>
        <v>0</v>
      </c>
      <c r="AY10" s="81">
        <f t="shared" si="12"/>
        <v>0</v>
      </c>
      <c r="AZ10" s="60"/>
      <c r="BA10" s="80"/>
      <c r="BB10" s="80"/>
      <c r="BC10" s="90">
        <f t="shared" si="13"/>
        <v>0</v>
      </c>
      <c r="BD10" s="90">
        <f t="shared" si="14"/>
        <v>0</v>
      </c>
      <c r="BE10" s="61"/>
      <c r="BF10" s="96">
        <f t="shared" si="15"/>
        <v>5.0999999999999996</v>
      </c>
      <c r="BG10" s="96">
        <f t="shared" si="16"/>
        <v>4.75</v>
      </c>
      <c r="BH10" s="96"/>
      <c r="BI10" s="96">
        <f t="shared" si="17"/>
        <v>4.9249999999999998</v>
      </c>
      <c r="BJ10" s="59">
        <f t="shared" si="18"/>
        <v>4</v>
      </c>
      <c r="BK10" s="65"/>
      <c r="BL10" s="81">
        <f t="shared" si="19"/>
        <v>5.4249999999999998</v>
      </c>
      <c r="BM10" s="81">
        <f t="shared" si="20"/>
        <v>5.25</v>
      </c>
      <c r="BN10" s="81">
        <f t="shared" si="21"/>
        <v>0</v>
      </c>
      <c r="BO10" s="81">
        <f t="shared" si="22"/>
        <v>3.5583333333333336</v>
      </c>
      <c r="BP10" s="98">
        <f t="shared" si="23"/>
        <v>0</v>
      </c>
      <c r="BQ10" s="81">
        <f t="shared" si="24"/>
        <v>3.5583333333333336</v>
      </c>
      <c r="BR10" s="183">
        <f t="shared" si="25"/>
        <v>6</v>
      </c>
      <c r="BS10" s="74"/>
      <c r="BT10" s="81">
        <f t="shared" si="26"/>
        <v>4.9249999999999998</v>
      </c>
      <c r="BU10" s="81">
        <f t="shared" si="27"/>
        <v>3.5583333333333336</v>
      </c>
      <c r="BV10" s="81">
        <f t="shared" si="28"/>
        <v>4.2416666666666671</v>
      </c>
      <c r="BW10" s="183">
        <f t="shared" si="29"/>
        <v>4</v>
      </c>
    </row>
    <row r="11" spans="1:75">
      <c r="A11" s="95">
        <v>11</v>
      </c>
      <c r="B11" s="93" t="s">
        <v>79</v>
      </c>
      <c r="C11" s="95" t="s">
        <v>264</v>
      </c>
      <c r="D11" s="95" t="s">
        <v>198</v>
      </c>
      <c r="E11" s="95" t="s">
        <v>140</v>
      </c>
      <c r="F11" s="80">
        <v>4.9000000000000004</v>
      </c>
      <c r="G11" s="80">
        <v>4.5</v>
      </c>
      <c r="H11" s="80">
        <v>4</v>
      </c>
      <c r="I11" s="80">
        <v>4.7</v>
      </c>
      <c r="J11" s="80">
        <v>3</v>
      </c>
      <c r="K11" s="80">
        <v>3</v>
      </c>
      <c r="L11" s="80">
        <v>5</v>
      </c>
      <c r="M11" s="80">
        <v>4.7</v>
      </c>
      <c r="N11" s="97">
        <f t="shared" si="0"/>
        <v>33.800000000000004</v>
      </c>
      <c r="O11" s="96">
        <f t="shared" si="1"/>
        <v>4.2250000000000005</v>
      </c>
      <c r="P11" s="81">
        <f t="shared" si="2"/>
        <v>4.2250000000000005</v>
      </c>
      <c r="Q11" s="60"/>
      <c r="R11" s="80">
        <v>4.5</v>
      </c>
      <c r="S11" s="80">
        <v>5.8</v>
      </c>
      <c r="T11" s="90">
        <f t="shared" si="3"/>
        <v>5.4749999999999996</v>
      </c>
      <c r="U11" s="90">
        <f t="shared" si="4"/>
        <v>4.8499999999999996</v>
      </c>
      <c r="V11" s="91">
        <v>0</v>
      </c>
      <c r="W11" s="61"/>
      <c r="X11" s="80">
        <v>6</v>
      </c>
      <c r="Y11" s="80">
        <v>5.5</v>
      </c>
      <c r="Z11" s="80">
        <v>0</v>
      </c>
      <c r="AA11" s="80">
        <v>5.5</v>
      </c>
      <c r="AB11" s="80">
        <v>5.5</v>
      </c>
      <c r="AC11" s="80">
        <v>5</v>
      </c>
      <c r="AD11" s="80">
        <v>6</v>
      </c>
      <c r="AE11" s="80">
        <v>5.5</v>
      </c>
      <c r="AF11" s="97">
        <f t="shared" si="5"/>
        <v>39</v>
      </c>
      <c r="AG11" s="96">
        <f t="shared" si="6"/>
        <v>4.875</v>
      </c>
      <c r="AH11" s="81">
        <f t="shared" si="7"/>
        <v>4.875</v>
      </c>
      <c r="AI11" s="60"/>
      <c r="AJ11" s="80">
        <v>5.2</v>
      </c>
      <c r="AK11" s="80">
        <v>6.1</v>
      </c>
      <c r="AL11" s="90">
        <f t="shared" si="8"/>
        <v>5.8749999999999991</v>
      </c>
      <c r="AM11" s="90">
        <f t="shared" si="9"/>
        <v>5.375</v>
      </c>
      <c r="AN11" s="61"/>
      <c r="AO11" s="80"/>
      <c r="AP11" s="80"/>
      <c r="AQ11" s="80"/>
      <c r="AR11" s="80"/>
      <c r="AS11" s="80"/>
      <c r="AT11" s="80"/>
      <c r="AU11" s="80"/>
      <c r="AV11" s="80"/>
      <c r="AW11" s="97">
        <f t="shared" si="10"/>
        <v>0</v>
      </c>
      <c r="AX11" s="96">
        <f t="shared" si="11"/>
        <v>0</v>
      </c>
      <c r="AY11" s="81">
        <f t="shared" si="12"/>
        <v>0</v>
      </c>
      <c r="AZ11" s="60"/>
      <c r="BA11" s="80"/>
      <c r="BB11" s="80"/>
      <c r="BC11" s="90">
        <f t="shared" si="13"/>
        <v>0</v>
      </c>
      <c r="BD11" s="90">
        <f t="shared" si="14"/>
        <v>0</v>
      </c>
      <c r="BE11" s="61"/>
      <c r="BF11" s="96">
        <f t="shared" si="15"/>
        <v>4.2250000000000005</v>
      </c>
      <c r="BG11" s="96">
        <f t="shared" si="16"/>
        <v>4.875</v>
      </c>
      <c r="BH11" s="96"/>
      <c r="BI11" s="96">
        <f t="shared" si="17"/>
        <v>4.5500000000000007</v>
      </c>
      <c r="BJ11" s="59">
        <f t="shared" si="18"/>
        <v>7</v>
      </c>
      <c r="BK11" s="65"/>
      <c r="BL11" s="81">
        <f t="shared" si="19"/>
        <v>5.4749999999999996</v>
      </c>
      <c r="BM11" s="81">
        <f t="shared" si="20"/>
        <v>5.8749999999999991</v>
      </c>
      <c r="BN11" s="81">
        <f t="shared" si="21"/>
        <v>0</v>
      </c>
      <c r="BO11" s="81">
        <f t="shared" si="22"/>
        <v>3.7833333333333328</v>
      </c>
      <c r="BP11" s="98">
        <f t="shared" si="23"/>
        <v>0</v>
      </c>
      <c r="BQ11" s="81">
        <f t="shared" si="24"/>
        <v>3.7833333333333328</v>
      </c>
      <c r="BR11" s="183">
        <f t="shared" si="25"/>
        <v>5</v>
      </c>
      <c r="BS11" s="74"/>
      <c r="BT11" s="81">
        <f t="shared" si="26"/>
        <v>4.5500000000000007</v>
      </c>
      <c r="BU11" s="81">
        <f t="shared" si="27"/>
        <v>3.7833333333333328</v>
      </c>
      <c r="BV11" s="81">
        <f t="shared" si="28"/>
        <v>4.166666666666667</v>
      </c>
      <c r="BW11" s="183">
        <f t="shared" si="29"/>
        <v>5</v>
      </c>
    </row>
    <row r="12" spans="1:75">
      <c r="A12" s="95">
        <v>59</v>
      </c>
      <c r="B12" s="93" t="s">
        <v>101</v>
      </c>
      <c r="C12" s="99" t="s">
        <v>310</v>
      </c>
      <c r="D12" s="95" t="s">
        <v>107</v>
      </c>
      <c r="E12" s="95" t="s">
        <v>142</v>
      </c>
      <c r="F12" s="80">
        <v>5</v>
      </c>
      <c r="G12" s="80">
        <v>5.3</v>
      </c>
      <c r="H12" s="80">
        <v>5.5</v>
      </c>
      <c r="I12" s="80">
        <v>4.2</v>
      </c>
      <c r="J12" s="80">
        <v>4</v>
      </c>
      <c r="K12" s="80">
        <v>4.2</v>
      </c>
      <c r="L12" s="80">
        <v>5.3</v>
      </c>
      <c r="M12" s="80">
        <v>4.7</v>
      </c>
      <c r="N12" s="97">
        <f t="shared" si="0"/>
        <v>38.200000000000003</v>
      </c>
      <c r="O12" s="96">
        <f t="shared" si="1"/>
        <v>4.7750000000000004</v>
      </c>
      <c r="P12" s="81">
        <f t="shared" si="2"/>
        <v>4.7750000000000004</v>
      </c>
      <c r="Q12" s="60"/>
      <c r="R12" s="80">
        <v>3</v>
      </c>
      <c r="S12" s="80">
        <v>4.8</v>
      </c>
      <c r="T12" s="90">
        <f t="shared" si="3"/>
        <v>4.3499999999999996</v>
      </c>
      <c r="U12" s="90">
        <f t="shared" si="4"/>
        <v>4.5625</v>
      </c>
      <c r="V12" s="91">
        <v>0</v>
      </c>
      <c r="W12" s="61"/>
      <c r="X12" s="80">
        <v>5</v>
      </c>
      <c r="Y12" s="80">
        <v>6</v>
      </c>
      <c r="Z12" s="80">
        <v>4.5</v>
      </c>
      <c r="AA12" s="80">
        <v>5</v>
      </c>
      <c r="AB12" s="80">
        <v>4.5</v>
      </c>
      <c r="AC12" s="80">
        <v>5</v>
      </c>
      <c r="AD12" s="80">
        <v>5.5</v>
      </c>
      <c r="AE12" s="80">
        <v>6</v>
      </c>
      <c r="AF12" s="97">
        <f t="shared" si="5"/>
        <v>41.5</v>
      </c>
      <c r="AG12" s="96">
        <f t="shared" si="6"/>
        <v>5.1875</v>
      </c>
      <c r="AH12" s="81">
        <f t="shared" si="7"/>
        <v>5.1875</v>
      </c>
      <c r="AI12" s="60"/>
      <c r="AJ12" s="80">
        <v>5</v>
      </c>
      <c r="AK12" s="80">
        <v>5.6</v>
      </c>
      <c r="AL12" s="90">
        <f t="shared" si="8"/>
        <v>5.4499999999999993</v>
      </c>
      <c r="AM12" s="90">
        <f t="shared" si="9"/>
        <v>5.3187499999999996</v>
      </c>
      <c r="AN12" s="61"/>
      <c r="AO12" s="80"/>
      <c r="AP12" s="80"/>
      <c r="AQ12" s="80"/>
      <c r="AR12" s="80"/>
      <c r="AS12" s="80"/>
      <c r="AT12" s="80"/>
      <c r="AU12" s="80"/>
      <c r="AV12" s="80"/>
      <c r="AW12" s="97">
        <f t="shared" si="10"/>
        <v>0</v>
      </c>
      <c r="AX12" s="96">
        <f t="shared" si="11"/>
        <v>0</v>
      </c>
      <c r="AY12" s="81">
        <f t="shared" si="12"/>
        <v>0</v>
      </c>
      <c r="AZ12" s="60"/>
      <c r="BA12" s="80"/>
      <c r="BB12" s="80"/>
      <c r="BC12" s="90">
        <f t="shared" si="13"/>
        <v>0</v>
      </c>
      <c r="BD12" s="90">
        <f t="shared" si="14"/>
        <v>0</v>
      </c>
      <c r="BE12" s="61"/>
      <c r="BF12" s="96">
        <f t="shared" si="15"/>
        <v>4.7750000000000004</v>
      </c>
      <c r="BG12" s="96">
        <f t="shared" si="16"/>
        <v>5.1875</v>
      </c>
      <c r="BH12" s="96"/>
      <c r="BI12" s="96">
        <f t="shared" si="17"/>
        <v>4.9812500000000002</v>
      </c>
      <c r="BJ12" s="59">
        <f t="shared" si="18"/>
        <v>3</v>
      </c>
      <c r="BK12" s="65"/>
      <c r="BL12" s="81">
        <f t="shared" si="19"/>
        <v>4.3499999999999996</v>
      </c>
      <c r="BM12" s="81">
        <f t="shared" si="20"/>
        <v>5.4499999999999993</v>
      </c>
      <c r="BN12" s="81">
        <f t="shared" si="21"/>
        <v>0</v>
      </c>
      <c r="BO12" s="81">
        <f t="shared" si="22"/>
        <v>3.2666666666666662</v>
      </c>
      <c r="BP12" s="98">
        <f t="shared" si="23"/>
        <v>0</v>
      </c>
      <c r="BQ12" s="81">
        <f t="shared" si="24"/>
        <v>3.2666666666666662</v>
      </c>
      <c r="BR12" s="183">
        <f t="shared" si="25"/>
        <v>9</v>
      </c>
      <c r="BS12" s="74"/>
      <c r="BT12" s="81">
        <f t="shared" si="26"/>
        <v>4.9812500000000002</v>
      </c>
      <c r="BU12" s="81">
        <f t="shared" si="27"/>
        <v>3.2666666666666662</v>
      </c>
      <c r="BV12" s="81">
        <f t="shared" si="28"/>
        <v>4.1239583333333334</v>
      </c>
      <c r="BW12" s="183">
        <f t="shared" si="29"/>
        <v>6</v>
      </c>
    </row>
    <row r="13" spans="1:75">
      <c r="A13" s="95">
        <v>61</v>
      </c>
      <c r="B13" s="93" t="s">
        <v>229</v>
      </c>
      <c r="C13" s="99" t="s">
        <v>310</v>
      </c>
      <c r="D13" s="95" t="s">
        <v>107</v>
      </c>
      <c r="E13" s="95" t="s">
        <v>142</v>
      </c>
      <c r="F13" s="80">
        <v>3</v>
      </c>
      <c r="G13" s="80">
        <v>4</v>
      </c>
      <c r="H13" s="80">
        <v>4</v>
      </c>
      <c r="I13" s="80">
        <v>4</v>
      </c>
      <c r="J13" s="80">
        <v>3.7</v>
      </c>
      <c r="K13" s="80">
        <v>3.5</v>
      </c>
      <c r="L13" s="80">
        <v>4.8</v>
      </c>
      <c r="M13" s="80">
        <v>4.2</v>
      </c>
      <c r="N13" s="97">
        <f t="shared" si="0"/>
        <v>31.2</v>
      </c>
      <c r="O13" s="96">
        <f t="shared" si="1"/>
        <v>3.9</v>
      </c>
      <c r="P13" s="81">
        <f t="shared" si="2"/>
        <v>3.9</v>
      </c>
      <c r="Q13" s="60"/>
      <c r="R13" s="80">
        <v>4.2</v>
      </c>
      <c r="S13" s="80">
        <v>5.7</v>
      </c>
      <c r="T13" s="90">
        <f t="shared" si="3"/>
        <v>5.3250000000000002</v>
      </c>
      <c r="U13" s="90">
        <f t="shared" si="4"/>
        <v>4.6124999999999998</v>
      </c>
      <c r="V13" s="91">
        <v>0</v>
      </c>
      <c r="W13" s="61"/>
      <c r="X13" s="80">
        <v>3.5</v>
      </c>
      <c r="Y13" s="80">
        <v>5.5</v>
      </c>
      <c r="Z13" s="80">
        <v>4</v>
      </c>
      <c r="AA13" s="80">
        <v>4.5</v>
      </c>
      <c r="AB13" s="80">
        <v>4.5</v>
      </c>
      <c r="AC13" s="80">
        <v>3.5</v>
      </c>
      <c r="AD13" s="80">
        <v>6</v>
      </c>
      <c r="AE13" s="80">
        <v>6</v>
      </c>
      <c r="AF13" s="97">
        <f t="shared" si="5"/>
        <v>37.5</v>
      </c>
      <c r="AG13" s="96">
        <f t="shared" si="6"/>
        <v>4.6875</v>
      </c>
      <c r="AH13" s="81">
        <f t="shared" si="7"/>
        <v>4.6875</v>
      </c>
      <c r="AI13" s="60"/>
      <c r="AJ13" s="80">
        <v>5.2</v>
      </c>
      <c r="AK13" s="80">
        <v>6.4</v>
      </c>
      <c r="AL13" s="90">
        <f t="shared" si="8"/>
        <v>6.1000000000000005</v>
      </c>
      <c r="AM13" s="90">
        <f t="shared" si="9"/>
        <v>5.3937500000000007</v>
      </c>
      <c r="AN13" s="61"/>
      <c r="AO13" s="80"/>
      <c r="AP13" s="80"/>
      <c r="AQ13" s="80"/>
      <c r="AR13" s="80"/>
      <c r="AS13" s="80"/>
      <c r="AT13" s="80"/>
      <c r="AU13" s="80"/>
      <c r="AV13" s="80"/>
      <c r="AW13" s="97">
        <f t="shared" si="10"/>
        <v>0</v>
      </c>
      <c r="AX13" s="96">
        <f t="shared" si="11"/>
        <v>0</v>
      </c>
      <c r="AY13" s="81">
        <f t="shared" si="12"/>
        <v>0</v>
      </c>
      <c r="AZ13" s="60"/>
      <c r="BA13" s="80"/>
      <c r="BB13" s="80"/>
      <c r="BC13" s="90">
        <f t="shared" si="13"/>
        <v>0</v>
      </c>
      <c r="BD13" s="90">
        <f t="shared" si="14"/>
        <v>0</v>
      </c>
      <c r="BE13" s="61"/>
      <c r="BF13" s="96">
        <f t="shared" si="15"/>
        <v>3.9</v>
      </c>
      <c r="BG13" s="96">
        <f t="shared" si="16"/>
        <v>4.6875</v>
      </c>
      <c r="BH13" s="96"/>
      <c r="BI13" s="96">
        <f t="shared" si="17"/>
        <v>4.2937500000000002</v>
      </c>
      <c r="BJ13" s="59">
        <f t="shared" si="18"/>
        <v>8</v>
      </c>
      <c r="BK13" s="65"/>
      <c r="BL13" s="81">
        <f t="shared" si="19"/>
        <v>5.3250000000000002</v>
      </c>
      <c r="BM13" s="81">
        <f t="shared" si="20"/>
        <v>6.1000000000000005</v>
      </c>
      <c r="BN13" s="81">
        <f t="shared" si="21"/>
        <v>0</v>
      </c>
      <c r="BO13" s="81">
        <f t="shared" si="22"/>
        <v>3.8083333333333336</v>
      </c>
      <c r="BP13" s="98">
        <f t="shared" si="23"/>
        <v>0</v>
      </c>
      <c r="BQ13" s="81">
        <f t="shared" si="24"/>
        <v>3.8083333333333336</v>
      </c>
      <c r="BR13" s="183">
        <f t="shared" si="25"/>
        <v>4</v>
      </c>
      <c r="BS13" s="74"/>
      <c r="BT13" s="81">
        <f t="shared" si="26"/>
        <v>4.2937500000000002</v>
      </c>
      <c r="BU13" s="81">
        <f t="shared" si="27"/>
        <v>3.8083333333333336</v>
      </c>
      <c r="BV13" s="81">
        <f t="shared" si="28"/>
        <v>4.0510416666666664</v>
      </c>
      <c r="BW13" s="183">
        <f t="shared" si="29"/>
        <v>7</v>
      </c>
    </row>
    <row r="14" spans="1:75">
      <c r="A14" s="95">
        <v>36</v>
      </c>
      <c r="B14" s="93" t="s">
        <v>137</v>
      </c>
      <c r="C14" s="95" t="s">
        <v>265</v>
      </c>
      <c r="D14" s="95" t="s">
        <v>266</v>
      </c>
      <c r="E14" s="95" t="s">
        <v>141</v>
      </c>
      <c r="F14" s="80">
        <v>3.5</v>
      </c>
      <c r="G14" s="80">
        <v>4.5999999999999996</v>
      </c>
      <c r="H14" s="80">
        <v>4.5</v>
      </c>
      <c r="I14" s="80">
        <v>3.7</v>
      </c>
      <c r="J14" s="80">
        <v>4.9000000000000004</v>
      </c>
      <c r="K14" s="80">
        <v>5</v>
      </c>
      <c r="L14" s="80">
        <v>5</v>
      </c>
      <c r="M14" s="80">
        <v>4.7</v>
      </c>
      <c r="N14" s="97">
        <f t="shared" si="0"/>
        <v>35.900000000000006</v>
      </c>
      <c r="O14" s="96">
        <f t="shared" si="1"/>
        <v>4.4875000000000007</v>
      </c>
      <c r="P14" s="81">
        <f t="shared" si="2"/>
        <v>4.4875000000000007</v>
      </c>
      <c r="Q14" s="60"/>
      <c r="R14" s="80">
        <v>4.5</v>
      </c>
      <c r="S14" s="80">
        <v>5.0999999999999996</v>
      </c>
      <c r="T14" s="90">
        <f t="shared" si="3"/>
        <v>4.9499999999999993</v>
      </c>
      <c r="U14" s="90">
        <f t="shared" si="4"/>
        <v>4.71875</v>
      </c>
      <c r="V14" s="91">
        <v>0</v>
      </c>
      <c r="W14" s="61"/>
      <c r="X14" s="80">
        <v>4.5</v>
      </c>
      <c r="Y14" s="80">
        <v>4</v>
      </c>
      <c r="Z14" s="80">
        <v>4.5</v>
      </c>
      <c r="AA14" s="80">
        <v>5</v>
      </c>
      <c r="AB14" s="80">
        <v>5.5</v>
      </c>
      <c r="AC14" s="80">
        <v>5</v>
      </c>
      <c r="AD14" s="80">
        <v>5</v>
      </c>
      <c r="AE14" s="80">
        <v>5.5</v>
      </c>
      <c r="AF14" s="97">
        <f t="shared" si="5"/>
        <v>39</v>
      </c>
      <c r="AG14" s="96">
        <f t="shared" si="6"/>
        <v>4.875</v>
      </c>
      <c r="AH14" s="81">
        <f t="shared" si="7"/>
        <v>4.875</v>
      </c>
      <c r="AI14" s="60"/>
      <c r="AJ14" s="80">
        <v>4.5</v>
      </c>
      <c r="AK14" s="80">
        <v>5.5</v>
      </c>
      <c r="AL14" s="90">
        <f t="shared" si="8"/>
        <v>5.25</v>
      </c>
      <c r="AM14" s="90">
        <f t="shared" si="9"/>
        <v>5.0625</v>
      </c>
      <c r="AN14" s="61"/>
      <c r="AO14" s="80"/>
      <c r="AP14" s="80"/>
      <c r="AQ14" s="80"/>
      <c r="AR14" s="80"/>
      <c r="AS14" s="80"/>
      <c r="AT14" s="80"/>
      <c r="AU14" s="80"/>
      <c r="AV14" s="80"/>
      <c r="AW14" s="97">
        <f t="shared" si="10"/>
        <v>0</v>
      </c>
      <c r="AX14" s="96">
        <f t="shared" si="11"/>
        <v>0</v>
      </c>
      <c r="AY14" s="81">
        <f t="shared" si="12"/>
        <v>0</v>
      </c>
      <c r="AZ14" s="60"/>
      <c r="BA14" s="80"/>
      <c r="BB14" s="80"/>
      <c r="BC14" s="90">
        <f t="shared" si="13"/>
        <v>0</v>
      </c>
      <c r="BD14" s="90">
        <f t="shared" si="14"/>
        <v>0</v>
      </c>
      <c r="BE14" s="61"/>
      <c r="BF14" s="96">
        <f t="shared" si="15"/>
        <v>4.4875000000000007</v>
      </c>
      <c r="BG14" s="96">
        <f t="shared" si="16"/>
        <v>4.875</v>
      </c>
      <c r="BH14" s="96"/>
      <c r="BI14" s="96">
        <f t="shared" si="17"/>
        <v>4.6812500000000004</v>
      </c>
      <c r="BJ14" s="59">
        <f t="shared" si="18"/>
        <v>6</v>
      </c>
      <c r="BK14" s="65"/>
      <c r="BL14" s="81">
        <f t="shared" si="19"/>
        <v>4.9499999999999993</v>
      </c>
      <c r="BM14" s="81">
        <f t="shared" si="20"/>
        <v>5.25</v>
      </c>
      <c r="BN14" s="81">
        <f t="shared" si="21"/>
        <v>0</v>
      </c>
      <c r="BO14" s="81">
        <f t="shared" si="22"/>
        <v>3.4</v>
      </c>
      <c r="BP14" s="98">
        <f t="shared" si="23"/>
        <v>0</v>
      </c>
      <c r="BQ14" s="81">
        <f t="shared" si="24"/>
        <v>3.4</v>
      </c>
      <c r="BR14" s="183">
        <f t="shared" si="25"/>
        <v>7</v>
      </c>
      <c r="BS14" s="74"/>
      <c r="BT14" s="81">
        <f t="shared" si="26"/>
        <v>4.6812500000000004</v>
      </c>
      <c r="BU14" s="81">
        <f t="shared" si="27"/>
        <v>3.4</v>
      </c>
      <c r="BV14" s="81">
        <f t="shared" si="28"/>
        <v>4.0406250000000004</v>
      </c>
      <c r="BW14" s="183">
        <f t="shared" si="29"/>
        <v>8</v>
      </c>
    </row>
    <row r="15" spans="1:75">
      <c r="A15" s="95">
        <v>9</v>
      </c>
      <c r="B15" s="93" t="s">
        <v>122</v>
      </c>
      <c r="C15" s="95" t="s">
        <v>264</v>
      </c>
      <c r="D15" s="95" t="s">
        <v>198</v>
      </c>
      <c r="E15" s="95" t="s">
        <v>140</v>
      </c>
      <c r="F15" s="80">
        <v>3.5</v>
      </c>
      <c r="G15" s="80">
        <v>3.5</v>
      </c>
      <c r="H15" s="80">
        <v>3</v>
      </c>
      <c r="I15" s="80">
        <v>5.2</v>
      </c>
      <c r="J15" s="80">
        <v>4.5</v>
      </c>
      <c r="K15" s="80">
        <v>4.2</v>
      </c>
      <c r="L15" s="80">
        <v>4.8</v>
      </c>
      <c r="M15" s="80">
        <v>4.2</v>
      </c>
      <c r="N15" s="97">
        <f t="shared" si="0"/>
        <v>32.9</v>
      </c>
      <c r="O15" s="96">
        <f t="shared" si="1"/>
        <v>4.1124999999999998</v>
      </c>
      <c r="P15" s="81">
        <f t="shared" si="2"/>
        <v>4.1124999999999998</v>
      </c>
      <c r="Q15" s="60"/>
      <c r="R15" s="80">
        <v>4.3</v>
      </c>
      <c r="S15" s="80">
        <v>5</v>
      </c>
      <c r="T15" s="90">
        <f t="shared" si="3"/>
        <v>4.8250000000000002</v>
      </c>
      <c r="U15" s="90">
        <f t="shared" si="4"/>
        <v>4.46875</v>
      </c>
      <c r="V15" s="91">
        <v>0</v>
      </c>
      <c r="W15" s="61"/>
      <c r="X15" s="80">
        <v>3.5</v>
      </c>
      <c r="Y15" s="80">
        <v>4</v>
      </c>
      <c r="Z15" s="80">
        <v>4</v>
      </c>
      <c r="AA15" s="80">
        <v>5</v>
      </c>
      <c r="AB15" s="80">
        <v>5</v>
      </c>
      <c r="AC15" s="80">
        <v>4.5</v>
      </c>
      <c r="AD15" s="80">
        <v>4.5</v>
      </c>
      <c r="AE15" s="80">
        <v>4.5</v>
      </c>
      <c r="AF15" s="97">
        <f t="shared" si="5"/>
        <v>35</v>
      </c>
      <c r="AG15" s="96">
        <f t="shared" si="6"/>
        <v>4.375</v>
      </c>
      <c r="AH15" s="81">
        <f t="shared" si="7"/>
        <v>4.375</v>
      </c>
      <c r="AI15" s="60"/>
      <c r="AJ15" s="80">
        <v>4</v>
      </c>
      <c r="AK15" s="80">
        <v>5.5</v>
      </c>
      <c r="AL15" s="90">
        <f t="shared" si="8"/>
        <v>5.125</v>
      </c>
      <c r="AM15" s="90">
        <f t="shared" si="9"/>
        <v>4.75</v>
      </c>
      <c r="AN15" s="61"/>
      <c r="AO15" s="80"/>
      <c r="AP15" s="80"/>
      <c r="AQ15" s="80"/>
      <c r="AR15" s="80"/>
      <c r="AS15" s="80"/>
      <c r="AT15" s="80"/>
      <c r="AU15" s="80"/>
      <c r="AV15" s="80"/>
      <c r="AW15" s="97">
        <f t="shared" si="10"/>
        <v>0</v>
      </c>
      <c r="AX15" s="96">
        <f t="shared" si="11"/>
        <v>0</v>
      </c>
      <c r="AY15" s="81">
        <f t="shared" si="12"/>
        <v>0</v>
      </c>
      <c r="AZ15" s="60"/>
      <c r="BA15" s="80"/>
      <c r="BB15" s="80"/>
      <c r="BC15" s="90">
        <f t="shared" si="13"/>
        <v>0</v>
      </c>
      <c r="BD15" s="90">
        <f t="shared" si="14"/>
        <v>0</v>
      </c>
      <c r="BE15" s="61"/>
      <c r="BF15" s="96">
        <f t="shared" si="15"/>
        <v>4.1124999999999998</v>
      </c>
      <c r="BG15" s="96">
        <f t="shared" si="16"/>
        <v>4.375</v>
      </c>
      <c r="BH15" s="96"/>
      <c r="BI15" s="96">
        <f t="shared" si="17"/>
        <v>4.2437500000000004</v>
      </c>
      <c r="BJ15" s="59">
        <f t="shared" si="18"/>
        <v>9</v>
      </c>
      <c r="BK15" s="65"/>
      <c r="BL15" s="81">
        <f t="shared" si="19"/>
        <v>4.8250000000000002</v>
      </c>
      <c r="BM15" s="81">
        <f t="shared" si="20"/>
        <v>5.125</v>
      </c>
      <c r="BN15" s="81">
        <f t="shared" si="21"/>
        <v>0</v>
      </c>
      <c r="BO15" s="81">
        <f t="shared" si="22"/>
        <v>3.3166666666666664</v>
      </c>
      <c r="BP15" s="98">
        <f t="shared" si="23"/>
        <v>0</v>
      </c>
      <c r="BQ15" s="81">
        <f t="shared" si="24"/>
        <v>3.3166666666666664</v>
      </c>
      <c r="BR15" s="183">
        <f t="shared" si="25"/>
        <v>8</v>
      </c>
      <c r="BS15" s="74"/>
      <c r="BT15" s="81">
        <f t="shared" si="26"/>
        <v>4.2437500000000004</v>
      </c>
      <c r="BU15" s="81">
        <f t="shared" si="27"/>
        <v>3.3166666666666664</v>
      </c>
      <c r="BV15" s="81">
        <f t="shared" si="28"/>
        <v>3.7802083333333334</v>
      </c>
      <c r="BW15" s="183">
        <f t="shared" si="29"/>
        <v>9</v>
      </c>
    </row>
  </sheetData>
  <sortState ref="A7:BW15">
    <sortCondition descending="1" ref="BV7:BV15"/>
  </sortState>
  <mergeCells count="10">
    <mergeCell ref="BA4:BC4"/>
    <mergeCell ref="BT4:BW4"/>
    <mergeCell ref="H1:M1"/>
    <mergeCell ref="Z1:AG1"/>
    <mergeCell ref="AQ1:AX1"/>
    <mergeCell ref="F4:P4"/>
    <mergeCell ref="R4:T4"/>
    <mergeCell ref="X4:AH4"/>
    <mergeCell ref="AJ4:AL4"/>
    <mergeCell ref="AO4:AY4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27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3.1640625" customWidth="1"/>
    <col min="4" max="4" width="14" customWidth="1"/>
    <col min="5" max="5" width="14.83203125" customWidth="1"/>
    <col min="6" max="13" width="5.6640625" customWidth="1"/>
    <col min="14" max="14" width="7.5" customWidth="1"/>
    <col min="15" max="16" width="6.5" customWidth="1"/>
    <col min="17" max="17" width="5.6640625" customWidth="1"/>
    <col min="18" max="18" width="3.1640625" customWidth="1"/>
    <col min="19" max="22" width="5.6640625" customWidth="1"/>
    <col min="23" max="23" width="6.6640625" customWidth="1"/>
    <col min="24" max="24" width="5.6640625" customWidth="1"/>
    <col min="25" max="25" width="3.1640625" customWidth="1"/>
    <col min="26" max="33" width="5.6640625" customWidth="1"/>
    <col min="34" max="34" width="7.5" customWidth="1"/>
    <col min="35" max="35" width="6.5" customWidth="1"/>
    <col min="36" max="37" width="5.6640625" customWidth="1"/>
    <col min="38" max="38" width="3.1640625" customWidth="1"/>
    <col min="39" max="42" width="5.6640625" customWidth="1"/>
    <col min="43" max="43" width="6.6640625" customWidth="1"/>
    <col min="44" max="44" width="3.1640625" customWidth="1"/>
    <col min="45" max="52" width="5.6640625" customWidth="1"/>
    <col min="53" max="53" width="7.5" customWidth="1"/>
    <col min="54" max="54" width="6.5" customWidth="1"/>
    <col min="55" max="56" width="5.6640625" customWidth="1"/>
    <col min="57" max="57" width="3.1640625" customWidth="1"/>
    <col min="58" max="60" width="5.6640625" customWidth="1"/>
    <col min="61" max="62" width="6.6640625" customWidth="1"/>
    <col min="63" max="63" width="3.1640625" customWidth="1"/>
    <col min="64" max="67" width="6.6640625" customWidth="1"/>
    <col min="68" max="68" width="12.5" customWidth="1"/>
    <col min="69" max="69" width="3.33203125" customWidth="1"/>
    <col min="70" max="75" width="6.6640625" customWidth="1"/>
    <col min="76" max="76" width="11.6640625" customWidth="1"/>
    <col min="77" max="77" width="4" customWidth="1"/>
    <col min="78" max="80" width="6.6640625" customWidth="1"/>
    <col min="81" max="81" width="12.33203125" customWidth="1"/>
  </cols>
  <sheetData>
    <row r="1" spans="1:81">
      <c r="A1" t="s">
        <v>43</v>
      </c>
      <c r="F1" t="s">
        <v>0</v>
      </c>
      <c r="H1" s="219" t="s">
        <v>292</v>
      </c>
      <c r="I1" s="219"/>
      <c r="J1" s="219"/>
      <c r="K1" s="219"/>
      <c r="L1" s="219"/>
      <c r="M1" s="219"/>
      <c r="R1" s="1"/>
      <c r="Y1" s="2"/>
      <c r="Z1" t="s">
        <v>1</v>
      </c>
      <c r="AB1" s="219" t="s">
        <v>296</v>
      </c>
      <c r="AC1" s="219"/>
      <c r="AD1" s="219"/>
      <c r="AE1" s="219"/>
      <c r="AF1" s="219"/>
      <c r="AG1" s="219"/>
      <c r="AL1" s="1"/>
      <c r="AR1" s="3"/>
      <c r="AS1" t="s">
        <v>2</v>
      </c>
      <c r="AV1" s="219"/>
      <c r="AW1" s="219"/>
      <c r="AX1" s="219"/>
      <c r="AY1" s="219"/>
      <c r="AZ1" s="219"/>
      <c r="BE1" s="1"/>
      <c r="BK1" s="2"/>
      <c r="BL1" s="4"/>
      <c r="BM1" s="4"/>
      <c r="BN1" s="4"/>
      <c r="BO1" s="4"/>
      <c r="BP1" s="5">
        <f ca="1">NOW()</f>
        <v>41974.813944907408</v>
      </c>
      <c r="BQ1" s="6"/>
      <c r="BR1" s="7"/>
      <c r="BS1" s="7"/>
      <c r="BT1" s="7"/>
      <c r="BU1" s="7"/>
      <c r="BV1" s="7"/>
      <c r="BW1" s="7"/>
      <c r="BX1" s="5">
        <f ca="1">NOW()</f>
        <v>41974.813944907408</v>
      </c>
      <c r="BY1" s="8"/>
      <c r="BZ1" s="5"/>
      <c r="CA1" s="5"/>
      <c r="CB1" s="5"/>
      <c r="CC1" s="5">
        <f ca="1">NOW()</f>
        <v>41974.813944907408</v>
      </c>
    </row>
    <row r="2" spans="1:81">
      <c r="A2" s="9" t="s">
        <v>44</v>
      </c>
      <c r="R2" s="1"/>
      <c r="Y2" s="2"/>
      <c r="AL2" s="1"/>
      <c r="AR2" s="3"/>
      <c r="BE2" s="1"/>
      <c r="BK2" s="2"/>
      <c r="BL2" s="4"/>
      <c r="BM2" s="4"/>
      <c r="BN2" s="4"/>
      <c r="BO2" s="4"/>
      <c r="BP2" s="10">
        <f ca="1">NOW()</f>
        <v>41974.813944907408</v>
      </c>
      <c r="BQ2" s="6"/>
      <c r="BR2" s="7"/>
      <c r="BS2" s="7"/>
      <c r="BT2" s="7"/>
      <c r="BU2" s="7"/>
      <c r="BV2" s="7"/>
      <c r="BW2" s="7"/>
      <c r="BX2" s="10">
        <f ca="1">NOW()</f>
        <v>41974.813944907408</v>
      </c>
      <c r="BY2" s="11"/>
      <c r="BZ2" s="10"/>
      <c r="CA2" s="10"/>
      <c r="CB2" s="10"/>
      <c r="CC2" s="10">
        <f ca="1">NOW()</f>
        <v>41974.813944907408</v>
      </c>
    </row>
    <row r="3" spans="1:81">
      <c r="A3" t="s">
        <v>45</v>
      </c>
      <c r="F3" s="217" t="s">
        <v>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1"/>
      <c r="S3" s="217" t="s">
        <v>4</v>
      </c>
      <c r="T3" s="217"/>
      <c r="U3" s="217"/>
      <c r="V3" s="217"/>
      <c r="Y3" s="2"/>
      <c r="Z3" s="217" t="s">
        <v>3</v>
      </c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1"/>
      <c r="AM3" s="217" t="s">
        <v>4</v>
      </c>
      <c r="AN3" s="217"/>
      <c r="AO3" s="217"/>
      <c r="AP3" s="217"/>
      <c r="AR3" s="3"/>
      <c r="AS3" s="217" t="s">
        <v>3</v>
      </c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1"/>
      <c r="BF3" s="217" t="s">
        <v>4</v>
      </c>
      <c r="BG3" s="217"/>
      <c r="BH3" s="217"/>
      <c r="BI3" s="217"/>
      <c r="BK3" s="2"/>
      <c r="BL3" s="4"/>
      <c r="BM3" s="12" t="s">
        <v>5</v>
      </c>
      <c r="BN3" s="4"/>
      <c r="BO3" s="4"/>
      <c r="BQ3" s="6"/>
      <c r="BR3" s="7"/>
      <c r="BS3" s="13" t="s">
        <v>6</v>
      </c>
      <c r="BT3" s="14"/>
      <c r="BU3" s="14"/>
      <c r="BV3" s="14"/>
      <c r="BW3" s="14"/>
      <c r="BX3" s="7"/>
      <c r="BY3" s="15"/>
      <c r="BZ3" s="7"/>
      <c r="CA3" s="7"/>
      <c r="CB3" s="7"/>
      <c r="CC3" s="7"/>
    </row>
    <row r="4" spans="1:81">
      <c r="O4" s="14" t="s">
        <v>7</v>
      </c>
      <c r="P4" t="s">
        <v>8</v>
      </c>
      <c r="R4" s="16"/>
      <c r="W4" s="14" t="s">
        <v>9</v>
      </c>
      <c r="X4" s="14"/>
      <c r="Y4" s="2"/>
      <c r="AI4" s="14" t="s">
        <v>7</v>
      </c>
      <c r="AJ4" t="s">
        <v>8</v>
      </c>
      <c r="AL4" s="16"/>
      <c r="AQ4" s="14" t="s">
        <v>9</v>
      </c>
      <c r="AR4" s="17"/>
      <c r="BB4" s="14" t="s">
        <v>7</v>
      </c>
      <c r="BC4" t="s">
        <v>8</v>
      </c>
      <c r="BE4" s="16"/>
      <c r="BJ4" s="14" t="s">
        <v>9</v>
      </c>
      <c r="BK4" s="17"/>
      <c r="BL4" s="4"/>
      <c r="BM4" s="18" t="s">
        <v>10</v>
      </c>
      <c r="BN4" s="4"/>
      <c r="BO4" s="4"/>
      <c r="BQ4" s="6"/>
      <c r="BR4" s="14"/>
      <c r="BS4" s="14" t="s">
        <v>10</v>
      </c>
      <c r="BT4" s="14"/>
      <c r="BU4" s="14"/>
      <c r="BV4" s="14" t="s">
        <v>11</v>
      </c>
      <c r="BW4" s="14"/>
      <c r="BX4" s="7"/>
      <c r="BY4" s="15"/>
      <c r="BZ4" s="218" t="s">
        <v>12</v>
      </c>
      <c r="CA4" s="218"/>
      <c r="CB4" s="218"/>
      <c r="CC4" s="218"/>
    </row>
    <row r="5" spans="1:81" s="14" customFormat="1">
      <c r="A5" s="14" t="s">
        <v>13</v>
      </c>
      <c r="B5" s="14" t="s">
        <v>14</v>
      </c>
      <c r="C5" s="14" t="s">
        <v>8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27</v>
      </c>
      <c r="Q5" s="14" t="s">
        <v>28</v>
      </c>
      <c r="R5" s="16"/>
      <c r="S5" s="14" t="s">
        <v>29</v>
      </c>
      <c r="T5" s="14" t="s">
        <v>30</v>
      </c>
      <c r="U5" s="14" t="s">
        <v>31</v>
      </c>
      <c r="V5" s="14" t="s">
        <v>25</v>
      </c>
      <c r="W5" s="14" t="s">
        <v>32</v>
      </c>
      <c r="X5" s="14" t="s">
        <v>33</v>
      </c>
      <c r="Y5" s="17"/>
      <c r="Z5" s="14" t="s">
        <v>17</v>
      </c>
      <c r="AA5" s="14" t="s">
        <v>18</v>
      </c>
      <c r="AB5" s="14" t="s">
        <v>19</v>
      </c>
      <c r="AC5" s="14" t="s">
        <v>20</v>
      </c>
      <c r="AD5" s="14" t="s">
        <v>21</v>
      </c>
      <c r="AE5" s="14" t="s">
        <v>22</v>
      </c>
      <c r="AF5" s="14" t="s">
        <v>23</v>
      </c>
      <c r="AG5" s="14" t="s">
        <v>24</v>
      </c>
      <c r="AH5" s="14" t="s">
        <v>25</v>
      </c>
      <c r="AI5" s="14" t="s">
        <v>26</v>
      </c>
      <c r="AJ5" s="14" t="s">
        <v>27</v>
      </c>
      <c r="AK5" s="14" t="s">
        <v>28</v>
      </c>
      <c r="AL5" s="16"/>
      <c r="AM5" s="14" t="s">
        <v>29</v>
      </c>
      <c r="AN5" s="14" t="s">
        <v>30</v>
      </c>
      <c r="AO5" s="14" t="s">
        <v>31</v>
      </c>
      <c r="AP5" s="14" t="s">
        <v>25</v>
      </c>
      <c r="AQ5" s="14" t="s">
        <v>32</v>
      </c>
      <c r="AR5" s="17"/>
      <c r="AS5" s="14" t="s">
        <v>17</v>
      </c>
      <c r="AT5" s="14" t="s">
        <v>18</v>
      </c>
      <c r="AU5" s="14" t="s">
        <v>19</v>
      </c>
      <c r="AV5" s="14" t="s">
        <v>20</v>
      </c>
      <c r="AW5" s="14" t="s">
        <v>21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4" t="s">
        <v>27</v>
      </c>
      <c r="BD5" s="14" t="s">
        <v>28</v>
      </c>
      <c r="BE5" s="16"/>
      <c r="BF5" s="14" t="s">
        <v>29</v>
      </c>
      <c r="BG5" s="14" t="s">
        <v>30</v>
      </c>
      <c r="BH5" s="14" t="s">
        <v>31</v>
      </c>
      <c r="BI5" s="14" t="s">
        <v>25</v>
      </c>
      <c r="BJ5" s="14" t="s">
        <v>32</v>
      </c>
      <c r="BK5" s="17"/>
      <c r="BL5" s="18" t="s">
        <v>34</v>
      </c>
      <c r="BM5" s="18" t="s">
        <v>35</v>
      </c>
      <c r="BN5" s="18" t="s">
        <v>36</v>
      </c>
      <c r="BO5" s="18" t="s">
        <v>28</v>
      </c>
      <c r="BP5" s="14" t="s">
        <v>37</v>
      </c>
      <c r="BQ5" s="19"/>
      <c r="BR5" s="14" t="s">
        <v>34</v>
      </c>
      <c r="BS5" s="14" t="s">
        <v>35</v>
      </c>
      <c r="BT5" s="14" t="s">
        <v>36</v>
      </c>
      <c r="BU5" s="20" t="s">
        <v>38</v>
      </c>
      <c r="BV5" s="14" t="s">
        <v>39</v>
      </c>
      <c r="BW5" s="20" t="s">
        <v>28</v>
      </c>
      <c r="BX5" s="14" t="s">
        <v>37</v>
      </c>
      <c r="BY5" s="19"/>
      <c r="BZ5" s="20" t="s">
        <v>5</v>
      </c>
      <c r="CA5" s="20" t="s">
        <v>40</v>
      </c>
      <c r="CB5" s="20" t="s">
        <v>28</v>
      </c>
      <c r="CC5" s="14" t="s">
        <v>37</v>
      </c>
    </row>
    <row r="6" spans="1:81">
      <c r="R6" s="1"/>
      <c r="Y6" s="2"/>
      <c r="AL6" s="1"/>
      <c r="AR6" s="3"/>
      <c r="BE6" s="1"/>
      <c r="BK6" s="2"/>
      <c r="BQ6" s="6"/>
      <c r="BY6" s="6"/>
    </row>
    <row r="7" spans="1:81" ht="13">
      <c r="A7">
        <v>1</v>
      </c>
      <c r="B7" s="33" t="s">
        <v>63</v>
      </c>
      <c r="C7" s="1"/>
      <c r="D7" s="1"/>
      <c r="E7" s="1"/>
      <c r="F7" s="21">
        <v>4.7</v>
      </c>
      <c r="G7" s="21">
        <v>5.7</v>
      </c>
      <c r="H7" s="21">
        <v>5.2</v>
      </c>
      <c r="I7" s="21">
        <v>5.5</v>
      </c>
      <c r="J7" s="21">
        <v>5.3</v>
      </c>
      <c r="K7" s="21">
        <v>5.3</v>
      </c>
      <c r="L7" s="21">
        <v>5.5</v>
      </c>
      <c r="M7" s="21">
        <v>4.7</v>
      </c>
      <c r="N7" s="22">
        <f t="shared" ref="N7:N12" si="0">SUM(F7:M7)</f>
        <v>41.900000000000006</v>
      </c>
      <c r="O7" s="23"/>
      <c r="P7" s="23"/>
      <c r="Q7" s="23"/>
      <c r="R7" s="1"/>
      <c r="S7" s="24"/>
      <c r="T7" s="24"/>
      <c r="U7" s="24"/>
      <c r="V7" s="25"/>
      <c r="W7" s="25"/>
      <c r="X7" s="25"/>
      <c r="Y7" s="2"/>
      <c r="Z7" s="21">
        <v>5</v>
      </c>
      <c r="AA7" s="21">
        <v>6.5</v>
      </c>
      <c r="AB7" s="21">
        <v>6</v>
      </c>
      <c r="AC7" s="21">
        <v>6.5</v>
      </c>
      <c r="AD7" s="21">
        <v>6</v>
      </c>
      <c r="AE7" s="21">
        <v>6</v>
      </c>
      <c r="AF7" s="21">
        <v>6.5</v>
      </c>
      <c r="AG7" s="21">
        <v>6.5</v>
      </c>
      <c r="AH7" s="22">
        <f t="shared" ref="AH7:AH12" si="1">SUM(Z7:AG7)</f>
        <v>49</v>
      </c>
      <c r="AI7" s="23"/>
      <c r="AJ7" s="23"/>
      <c r="AK7" s="23"/>
      <c r="AL7" s="1"/>
      <c r="AM7" s="24"/>
      <c r="AN7" s="24"/>
      <c r="AO7" s="24"/>
      <c r="AP7" s="25"/>
      <c r="AQ7" s="25"/>
      <c r="AR7" s="26"/>
      <c r="AS7" s="21"/>
      <c r="AT7" s="21"/>
      <c r="AU7" s="21"/>
      <c r="AV7" s="21"/>
      <c r="AW7" s="21"/>
      <c r="AX7" s="21"/>
      <c r="AY7" s="21"/>
      <c r="AZ7" s="21"/>
      <c r="BA7" s="22">
        <f t="shared" ref="BA7:BA12" si="2">SUM(AS7:AZ7)</f>
        <v>0</v>
      </c>
      <c r="BB7" s="23"/>
      <c r="BC7" s="23"/>
      <c r="BD7" s="23"/>
      <c r="BE7" s="1"/>
      <c r="BF7" s="24"/>
      <c r="BG7" s="24"/>
      <c r="BH7" s="24"/>
      <c r="BI7" s="25"/>
      <c r="BJ7" s="25"/>
      <c r="BK7" s="27"/>
      <c r="BL7" s="25"/>
      <c r="BM7" s="25"/>
      <c r="BN7" s="25"/>
      <c r="BO7" s="25"/>
      <c r="BP7" s="25"/>
      <c r="BQ7" s="28"/>
      <c r="BR7" s="29"/>
      <c r="BS7" s="29"/>
      <c r="BT7" s="29"/>
      <c r="BU7" s="29"/>
      <c r="BV7" s="29"/>
      <c r="BW7" s="29"/>
      <c r="BX7" s="29"/>
      <c r="BY7" s="6"/>
      <c r="BZ7" s="29"/>
      <c r="CA7" s="29"/>
      <c r="CB7" s="29"/>
      <c r="CC7" s="29"/>
    </row>
    <row r="8" spans="1:81" ht="13">
      <c r="A8">
        <v>2</v>
      </c>
      <c r="B8" s="33" t="s">
        <v>64</v>
      </c>
      <c r="C8" s="1"/>
      <c r="D8" s="1"/>
      <c r="E8" s="1"/>
      <c r="F8" s="21">
        <v>6.2</v>
      </c>
      <c r="G8" s="21">
        <v>6.2</v>
      </c>
      <c r="H8" s="21">
        <v>6.2</v>
      </c>
      <c r="I8" s="21">
        <v>6.5</v>
      </c>
      <c r="J8" s="21">
        <v>6.2</v>
      </c>
      <c r="K8" s="21">
        <v>6.5</v>
      </c>
      <c r="L8" s="21">
        <v>7</v>
      </c>
      <c r="M8" s="21">
        <v>4.3</v>
      </c>
      <c r="N8" s="22">
        <f t="shared" si="0"/>
        <v>49.099999999999994</v>
      </c>
      <c r="O8" s="23"/>
      <c r="P8" s="23"/>
      <c r="Q8" s="23"/>
      <c r="R8" s="1"/>
      <c r="S8" s="1"/>
      <c r="T8" s="1"/>
      <c r="U8" s="1"/>
      <c r="V8" s="1"/>
      <c r="W8" s="1"/>
      <c r="X8" s="1"/>
      <c r="Y8" s="2"/>
      <c r="Z8" s="21">
        <v>6</v>
      </c>
      <c r="AA8" s="21">
        <v>6.5</v>
      </c>
      <c r="AB8" s="21">
        <v>6</v>
      </c>
      <c r="AC8" s="21">
        <v>6.5</v>
      </c>
      <c r="AD8" s="21">
        <v>6.5</v>
      </c>
      <c r="AE8" s="21">
        <v>6.5</v>
      </c>
      <c r="AF8" s="21">
        <v>7</v>
      </c>
      <c r="AG8" s="21">
        <v>4</v>
      </c>
      <c r="AH8" s="22">
        <f t="shared" si="1"/>
        <v>49</v>
      </c>
      <c r="AI8" s="23"/>
      <c r="AJ8" s="23"/>
      <c r="AK8" s="23"/>
      <c r="AL8" s="1"/>
      <c r="AM8" s="1"/>
      <c r="AN8" s="1"/>
      <c r="AO8" s="1"/>
      <c r="AP8" s="1"/>
      <c r="AQ8" s="1"/>
      <c r="AR8" s="3"/>
      <c r="AS8" s="21"/>
      <c r="AT8" s="21"/>
      <c r="AU8" s="21"/>
      <c r="AV8" s="21"/>
      <c r="AW8" s="21"/>
      <c r="AX8" s="21"/>
      <c r="AY8" s="21"/>
      <c r="AZ8" s="21"/>
      <c r="BA8" s="22">
        <f t="shared" si="2"/>
        <v>0</v>
      </c>
      <c r="BB8" s="23"/>
      <c r="BC8" s="23"/>
      <c r="BD8" s="23"/>
      <c r="BE8" s="1"/>
      <c r="BF8" s="1"/>
      <c r="BG8" s="1"/>
      <c r="BH8" s="1"/>
      <c r="BI8" s="1"/>
      <c r="BJ8" s="1"/>
      <c r="BK8" s="2"/>
      <c r="BL8" s="1"/>
      <c r="BM8" s="1"/>
      <c r="BN8" s="1"/>
      <c r="BO8" s="1"/>
      <c r="BP8" s="1"/>
      <c r="BQ8" s="6"/>
      <c r="BR8" s="29"/>
      <c r="BS8" s="29"/>
      <c r="BT8" s="29"/>
      <c r="BU8" s="29"/>
      <c r="BV8" s="29"/>
      <c r="BW8" s="29"/>
      <c r="BX8" s="29"/>
      <c r="BY8" s="6"/>
      <c r="BZ8" s="29"/>
      <c r="CA8" s="29"/>
      <c r="CB8" s="29"/>
      <c r="CC8" s="29"/>
    </row>
    <row r="9" spans="1:81" ht="13">
      <c r="A9">
        <v>3</v>
      </c>
      <c r="B9" s="33" t="s">
        <v>65</v>
      </c>
      <c r="C9" s="1"/>
      <c r="D9" s="1"/>
      <c r="E9" s="1"/>
      <c r="F9" s="21">
        <v>3</v>
      </c>
      <c r="G9" s="21">
        <v>5</v>
      </c>
      <c r="H9" s="21">
        <v>5.2</v>
      </c>
      <c r="I9" s="21">
        <v>5.5</v>
      </c>
      <c r="J9" s="21">
        <v>5.5</v>
      </c>
      <c r="K9" s="21">
        <v>5.5</v>
      </c>
      <c r="L9" s="21">
        <v>5.5</v>
      </c>
      <c r="M9" s="21">
        <v>5.2</v>
      </c>
      <c r="N9" s="22">
        <f t="shared" si="0"/>
        <v>40.400000000000006</v>
      </c>
      <c r="O9" s="23"/>
      <c r="P9" s="23"/>
      <c r="Q9" s="23"/>
      <c r="R9" s="1"/>
      <c r="S9" s="1"/>
      <c r="T9" s="1"/>
      <c r="U9" s="1"/>
      <c r="V9" s="1"/>
      <c r="W9" s="1"/>
      <c r="X9" s="1"/>
      <c r="Y9" s="2"/>
      <c r="Z9" s="21">
        <v>5.5</v>
      </c>
      <c r="AA9" s="21">
        <v>5</v>
      </c>
      <c r="AB9" s="21">
        <v>5.5</v>
      </c>
      <c r="AC9" s="21">
        <v>5.5</v>
      </c>
      <c r="AD9" s="21">
        <v>5.5</v>
      </c>
      <c r="AE9" s="21">
        <v>5</v>
      </c>
      <c r="AF9" s="21">
        <v>6</v>
      </c>
      <c r="AG9" s="21">
        <v>5</v>
      </c>
      <c r="AH9" s="22">
        <f t="shared" si="1"/>
        <v>43</v>
      </c>
      <c r="AI9" s="23"/>
      <c r="AJ9" s="23"/>
      <c r="AK9" s="23"/>
      <c r="AL9" s="1"/>
      <c r="AM9" s="1"/>
      <c r="AN9" s="1"/>
      <c r="AO9" s="1"/>
      <c r="AP9" s="1"/>
      <c r="AQ9" s="1"/>
      <c r="AR9" s="3"/>
      <c r="AS9" s="21"/>
      <c r="AT9" s="21"/>
      <c r="AU9" s="21"/>
      <c r="AV9" s="21"/>
      <c r="AW9" s="21"/>
      <c r="AX9" s="21"/>
      <c r="AY9" s="21"/>
      <c r="AZ9" s="21"/>
      <c r="BA9" s="22">
        <f t="shared" si="2"/>
        <v>0</v>
      </c>
      <c r="BB9" s="23"/>
      <c r="BC9" s="23"/>
      <c r="BD9" s="23"/>
      <c r="BE9" s="1"/>
      <c r="BF9" s="1"/>
      <c r="BG9" s="1"/>
      <c r="BH9" s="1"/>
      <c r="BI9" s="1"/>
      <c r="BJ9" s="1"/>
      <c r="BK9" s="2"/>
      <c r="BL9" s="1"/>
      <c r="BM9" s="1"/>
      <c r="BN9" s="1"/>
      <c r="BO9" s="1"/>
      <c r="BP9" s="1"/>
      <c r="BQ9" s="6"/>
      <c r="BR9" s="29"/>
      <c r="BS9" s="29"/>
      <c r="BT9" s="29"/>
      <c r="BU9" s="29"/>
      <c r="BV9" s="29"/>
      <c r="BW9" s="29"/>
      <c r="BX9" s="29"/>
      <c r="BY9" s="6"/>
      <c r="BZ9" s="29"/>
      <c r="CA9" s="29"/>
      <c r="CB9" s="29"/>
      <c r="CC9" s="29"/>
    </row>
    <row r="10" spans="1:81" ht="13">
      <c r="A10">
        <v>4</v>
      </c>
      <c r="B10" s="33" t="s">
        <v>66</v>
      </c>
      <c r="C10" s="1"/>
      <c r="D10" s="1"/>
      <c r="E10" s="1"/>
      <c r="F10" s="21">
        <v>6</v>
      </c>
      <c r="G10" s="21">
        <v>6</v>
      </c>
      <c r="H10" s="21">
        <v>5.7</v>
      </c>
      <c r="I10" s="21">
        <v>5.5</v>
      </c>
      <c r="J10" s="21">
        <v>5.5</v>
      </c>
      <c r="K10" s="21">
        <v>5.5</v>
      </c>
      <c r="L10" s="21">
        <v>6</v>
      </c>
      <c r="M10" s="21">
        <v>5</v>
      </c>
      <c r="N10" s="22">
        <f t="shared" si="0"/>
        <v>45.2</v>
      </c>
      <c r="O10" s="23"/>
      <c r="P10" s="23"/>
      <c r="Q10" s="23"/>
      <c r="R10" s="1"/>
      <c r="S10" s="1"/>
      <c r="T10" s="1"/>
      <c r="U10" s="1"/>
      <c r="V10" s="1"/>
      <c r="W10" s="1"/>
      <c r="X10" s="1"/>
      <c r="Y10" s="2"/>
      <c r="Z10" s="21">
        <v>4.5</v>
      </c>
      <c r="AA10" s="21">
        <v>5.5</v>
      </c>
      <c r="AB10" s="21">
        <v>6</v>
      </c>
      <c r="AC10" s="21">
        <v>6.5</v>
      </c>
      <c r="AD10" s="21">
        <v>5.5</v>
      </c>
      <c r="AE10" s="21">
        <v>5.5</v>
      </c>
      <c r="AF10" s="21">
        <v>6</v>
      </c>
      <c r="AG10" s="21">
        <v>6</v>
      </c>
      <c r="AH10" s="22">
        <f t="shared" si="1"/>
        <v>45.5</v>
      </c>
      <c r="AI10" s="23"/>
      <c r="AJ10" s="23"/>
      <c r="AK10" s="23"/>
      <c r="AL10" s="1"/>
      <c r="AM10" s="1"/>
      <c r="AN10" s="1"/>
      <c r="AO10" s="1"/>
      <c r="AP10" s="1"/>
      <c r="AQ10" s="1"/>
      <c r="AR10" s="3"/>
      <c r="AS10" s="21"/>
      <c r="AT10" s="21"/>
      <c r="AU10" s="21"/>
      <c r="AV10" s="21"/>
      <c r="AW10" s="21"/>
      <c r="AX10" s="21"/>
      <c r="AY10" s="21"/>
      <c r="AZ10" s="21"/>
      <c r="BA10" s="22">
        <f t="shared" si="2"/>
        <v>0</v>
      </c>
      <c r="BB10" s="23"/>
      <c r="BC10" s="23"/>
      <c r="BD10" s="23"/>
      <c r="BE10" s="1"/>
      <c r="BF10" s="1"/>
      <c r="BG10" s="1"/>
      <c r="BH10" s="1"/>
      <c r="BI10" s="1"/>
      <c r="BJ10" s="1"/>
      <c r="BK10" s="2"/>
      <c r="BL10" s="1"/>
      <c r="BM10" s="1"/>
      <c r="BN10" s="1"/>
      <c r="BO10" s="1"/>
      <c r="BP10" s="1"/>
      <c r="BQ10" s="6"/>
      <c r="BR10" s="29"/>
      <c r="BS10" s="29"/>
      <c r="BT10" s="29"/>
      <c r="BU10" s="29"/>
      <c r="BV10" s="29"/>
      <c r="BW10" s="29"/>
      <c r="BX10" s="29"/>
      <c r="BY10" s="6"/>
      <c r="BZ10" s="29"/>
      <c r="CA10" s="29"/>
      <c r="CB10" s="29"/>
      <c r="CC10" s="29"/>
    </row>
    <row r="11" spans="1:81" ht="26">
      <c r="A11">
        <v>5</v>
      </c>
      <c r="B11" s="33" t="s">
        <v>67</v>
      </c>
      <c r="C11" s="1"/>
      <c r="D11" s="1"/>
      <c r="E11" s="1"/>
      <c r="F11" s="21">
        <v>3.5</v>
      </c>
      <c r="G11" s="21">
        <v>5</v>
      </c>
      <c r="H11" s="21">
        <v>5</v>
      </c>
      <c r="I11" s="21">
        <v>4.8</v>
      </c>
      <c r="J11" s="21">
        <v>5.3</v>
      </c>
      <c r="K11" s="21">
        <v>5.3</v>
      </c>
      <c r="L11" s="21">
        <v>5.7</v>
      </c>
      <c r="M11" s="21">
        <v>5.2</v>
      </c>
      <c r="N11" s="22">
        <f t="shared" si="0"/>
        <v>39.800000000000004</v>
      </c>
      <c r="O11" s="23"/>
      <c r="P11" s="23"/>
      <c r="Q11" s="23"/>
      <c r="R11" s="1"/>
      <c r="S11" s="1"/>
      <c r="T11" s="1"/>
      <c r="U11" s="1"/>
      <c r="V11" s="1"/>
      <c r="W11" s="1"/>
      <c r="X11" s="1"/>
      <c r="Y11" s="2"/>
      <c r="Z11" s="21">
        <v>5.5</v>
      </c>
      <c r="AA11" s="21">
        <v>6</v>
      </c>
      <c r="AB11" s="21">
        <v>5.5</v>
      </c>
      <c r="AC11" s="21">
        <v>5.5</v>
      </c>
      <c r="AD11" s="21">
        <v>5</v>
      </c>
      <c r="AE11" s="21">
        <v>5.5</v>
      </c>
      <c r="AF11" s="21">
        <v>5</v>
      </c>
      <c r="AG11" s="21">
        <v>5</v>
      </c>
      <c r="AH11" s="22">
        <f t="shared" si="1"/>
        <v>43</v>
      </c>
      <c r="AI11" s="23"/>
      <c r="AJ11" s="23"/>
      <c r="AK11" s="23"/>
      <c r="AL11" s="1"/>
      <c r="AM11" s="1"/>
      <c r="AN11" s="1"/>
      <c r="AO11" s="1"/>
      <c r="AP11" s="1"/>
      <c r="AQ11" s="1"/>
      <c r="AR11" s="3"/>
      <c r="AS11" s="21"/>
      <c r="AT11" s="21"/>
      <c r="AU11" s="21"/>
      <c r="AV11" s="21"/>
      <c r="AW11" s="21"/>
      <c r="AX11" s="21"/>
      <c r="AY11" s="21"/>
      <c r="AZ11" s="21"/>
      <c r="BA11" s="22">
        <f t="shared" si="2"/>
        <v>0</v>
      </c>
      <c r="BB11" s="23"/>
      <c r="BC11" s="23"/>
      <c r="BD11" s="23"/>
      <c r="BE11" s="1"/>
      <c r="BF11" s="1"/>
      <c r="BG11" s="1"/>
      <c r="BH11" s="1"/>
      <c r="BI11" s="1"/>
      <c r="BJ11" s="1"/>
      <c r="BK11" s="2"/>
      <c r="BL11" s="1"/>
      <c r="BM11" s="1"/>
      <c r="BN11" s="1"/>
      <c r="BO11" s="1"/>
      <c r="BP11" s="1"/>
      <c r="BQ11" s="6"/>
      <c r="BR11" s="29"/>
      <c r="BS11" s="29"/>
      <c r="BT11" s="29"/>
      <c r="BU11" s="29"/>
      <c r="BV11" s="29"/>
      <c r="BW11" s="29"/>
      <c r="BX11" s="29"/>
      <c r="BY11" s="6"/>
      <c r="BZ11" s="29"/>
      <c r="CA11" s="29"/>
      <c r="CB11" s="29"/>
      <c r="CC11" s="29"/>
    </row>
    <row r="12" spans="1:81" ht="13">
      <c r="A12">
        <v>6</v>
      </c>
      <c r="B12" s="33" t="s">
        <v>68</v>
      </c>
      <c r="C12" s="1"/>
      <c r="D12" s="1"/>
      <c r="E12" s="1"/>
      <c r="F12" s="21">
        <v>4.7</v>
      </c>
      <c r="G12" s="21">
        <v>6</v>
      </c>
      <c r="H12" s="21">
        <v>5.3</v>
      </c>
      <c r="I12" s="21">
        <v>5.7</v>
      </c>
      <c r="J12" s="21">
        <v>6</v>
      </c>
      <c r="K12" s="21">
        <v>6</v>
      </c>
      <c r="L12" s="21">
        <v>0</v>
      </c>
      <c r="M12" s="21">
        <v>0</v>
      </c>
      <c r="N12" s="22">
        <f t="shared" si="0"/>
        <v>33.700000000000003</v>
      </c>
      <c r="O12" s="23"/>
      <c r="P12" s="23"/>
      <c r="Q12" s="23"/>
      <c r="R12" s="1"/>
      <c r="S12" s="1"/>
      <c r="T12" s="1"/>
      <c r="U12" s="1"/>
      <c r="V12" s="1"/>
      <c r="W12" s="1"/>
      <c r="X12" s="1"/>
      <c r="Y12" s="2"/>
      <c r="Z12" s="21">
        <v>6</v>
      </c>
      <c r="AA12" s="21">
        <v>5.5</v>
      </c>
      <c r="AB12" s="21">
        <v>4</v>
      </c>
      <c r="AC12" s="21">
        <v>5</v>
      </c>
      <c r="AD12" s="21">
        <v>6.5</v>
      </c>
      <c r="AE12" s="21">
        <v>4.5</v>
      </c>
      <c r="AF12" s="21">
        <v>0</v>
      </c>
      <c r="AG12" s="21">
        <v>5.5</v>
      </c>
      <c r="AH12" s="22">
        <f t="shared" si="1"/>
        <v>37</v>
      </c>
      <c r="AI12" s="23"/>
      <c r="AJ12" s="23"/>
      <c r="AK12" s="23"/>
      <c r="AL12" s="1"/>
      <c r="AM12" s="1"/>
      <c r="AN12" s="1"/>
      <c r="AO12" s="1"/>
      <c r="AP12" s="1"/>
      <c r="AQ12" s="1"/>
      <c r="AR12" s="3"/>
      <c r="AS12" s="21"/>
      <c r="AT12" s="21"/>
      <c r="AU12" s="21"/>
      <c r="AV12" s="21"/>
      <c r="AW12" s="21"/>
      <c r="AX12" s="21"/>
      <c r="AY12" s="21"/>
      <c r="AZ12" s="21"/>
      <c r="BA12" s="22">
        <f t="shared" si="2"/>
        <v>0</v>
      </c>
      <c r="BB12" s="23"/>
      <c r="BC12" s="23"/>
      <c r="BD12" s="23"/>
      <c r="BE12" s="1"/>
      <c r="BF12" s="1"/>
      <c r="BG12" s="1"/>
      <c r="BH12" s="1"/>
      <c r="BI12" s="1"/>
      <c r="BJ12" s="1"/>
      <c r="BK12" s="2"/>
      <c r="BL12" s="1"/>
      <c r="BM12" s="1"/>
      <c r="BN12" s="1"/>
      <c r="BO12" s="1"/>
      <c r="BP12" s="202"/>
      <c r="BQ12" s="6"/>
      <c r="BR12" s="29"/>
      <c r="BS12" s="29"/>
      <c r="BT12" s="29"/>
      <c r="BU12" s="29"/>
      <c r="BV12" s="29"/>
      <c r="BW12" s="29"/>
      <c r="BX12" s="29"/>
      <c r="BY12" s="6"/>
      <c r="BZ12" s="29"/>
      <c r="CA12" s="29"/>
      <c r="CB12" s="29"/>
      <c r="CC12" s="29"/>
    </row>
    <row r="13" spans="1:81" ht="13">
      <c r="A13" s="30" t="s">
        <v>41</v>
      </c>
      <c r="B13" s="35"/>
      <c r="C13" s="36" t="s">
        <v>69</v>
      </c>
      <c r="D13" s="36" t="s">
        <v>70</v>
      </c>
      <c r="E13" s="35" t="s">
        <v>71</v>
      </c>
      <c r="F13" s="1"/>
      <c r="G13" s="1"/>
      <c r="H13" s="1"/>
      <c r="I13" s="1"/>
      <c r="J13" s="1"/>
      <c r="K13" s="1"/>
      <c r="L13" s="1" t="s">
        <v>42</v>
      </c>
      <c r="M13" s="1"/>
      <c r="N13" s="31">
        <f>SUM(N7:N12)</f>
        <v>250.10000000000002</v>
      </c>
      <c r="O13" s="31">
        <f>(N13/6)/8</f>
        <v>5.2104166666666671</v>
      </c>
      <c r="P13" s="21">
        <v>5</v>
      </c>
      <c r="Q13" s="31">
        <f>(O13*0.75)+(P13*0.25)</f>
        <v>5.1578125000000004</v>
      </c>
      <c r="R13" s="1"/>
      <c r="S13" s="21"/>
      <c r="T13" s="21"/>
      <c r="U13" s="21"/>
      <c r="V13" s="31">
        <f>(S13*0.25)+(T13*0.5)+(U13*0.25)</f>
        <v>0</v>
      </c>
      <c r="W13" s="31">
        <f>(Q13+V13)/2</f>
        <v>2.5789062500000002</v>
      </c>
      <c r="X13" s="32"/>
      <c r="Y13" s="2"/>
      <c r="Z13" s="1"/>
      <c r="AA13" s="1"/>
      <c r="AB13" s="1"/>
      <c r="AC13" s="1"/>
      <c r="AD13" s="1"/>
      <c r="AE13" s="1"/>
      <c r="AF13" s="1" t="s">
        <v>42</v>
      </c>
      <c r="AG13" s="1"/>
      <c r="AH13" s="31">
        <f>SUM(AH7:AH12)</f>
        <v>266.5</v>
      </c>
      <c r="AI13" s="31">
        <f>(AH13/6)/8</f>
        <v>5.552083333333333</v>
      </c>
      <c r="AJ13" s="21">
        <v>4.5</v>
      </c>
      <c r="AK13" s="31">
        <f>(AI13*0.75)+(AJ13*0.25)</f>
        <v>5.2890625</v>
      </c>
      <c r="AL13" s="1"/>
      <c r="AM13" s="21"/>
      <c r="AN13" s="21"/>
      <c r="AO13" s="21"/>
      <c r="AP13" s="31">
        <f>(AM13*0.25)+(AN13*0.5)+(AO13*0.25)</f>
        <v>0</v>
      </c>
      <c r="AQ13" s="31">
        <f>(AK13+AP13)/2</f>
        <v>2.64453125</v>
      </c>
      <c r="AR13" s="3"/>
      <c r="AS13" s="1"/>
      <c r="AT13" s="1"/>
      <c r="AU13" s="1"/>
      <c r="AV13" s="1"/>
      <c r="AW13" s="1"/>
      <c r="AX13" s="1"/>
      <c r="AY13" s="1" t="s">
        <v>42</v>
      </c>
      <c r="AZ13" s="1"/>
      <c r="BA13" s="31">
        <f>SUM(BA7:BA12)</f>
        <v>0</v>
      </c>
      <c r="BB13" s="31">
        <f>(BA13/6)/8</f>
        <v>0</v>
      </c>
      <c r="BC13" s="21"/>
      <c r="BD13" s="31">
        <f>(BB13*0.75)+(BC13*0.25)</f>
        <v>0</v>
      </c>
      <c r="BE13" s="1"/>
      <c r="BF13" s="21"/>
      <c r="BG13" s="21"/>
      <c r="BH13" s="21"/>
      <c r="BI13" s="31">
        <f>(BF13*0.25)+(BG13*0.5)+(BH13*0.25)</f>
        <v>0</v>
      </c>
      <c r="BJ13" s="31">
        <f>(BD13+BI13)/2</f>
        <v>0</v>
      </c>
      <c r="BK13" s="27"/>
      <c r="BL13" s="31">
        <f>Q13</f>
        <v>5.1578125000000004</v>
      </c>
      <c r="BM13" s="31">
        <f>AK13</f>
        <v>5.2890625</v>
      </c>
      <c r="BN13" s="31"/>
      <c r="BO13" s="31">
        <f>AVERAGE(BL13:BN13)</f>
        <v>5.2234375000000002</v>
      </c>
      <c r="BP13" s="203">
        <v>1</v>
      </c>
      <c r="BQ13" s="28"/>
      <c r="BR13" s="31">
        <f>V13</f>
        <v>0</v>
      </c>
      <c r="BS13" s="31">
        <f>AP13</f>
        <v>0</v>
      </c>
      <c r="BT13" s="31">
        <f>BI13</f>
        <v>0</v>
      </c>
      <c r="BU13" s="31">
        <f>AVERAGE(BR13:BT13)</f>
        <v>0</v>
      </c>
      <c r="BV13" s="31">
        <f>X13</f>
        <v>0</v>
      </c>
      <c r="BW13" s="31">
        <f>BU13-BV13</f>
        <v>0</v>
      </c>
      <c r="BY13" s="6"/>
      <c r="BZ13" s="31">
        <f>BO13</f>
        <v>5.2234375000000002</v>
      </c>
      <c r="CA13" s="31">
        <f>BW13</f>
        <v>0</v>
      </c>
      <c r="CB13" s="31">
        <f>AVERAGE(BZ13,CA13)</f>
        <v>2.6117187500000001</v>
      </c>
    </row>
    <row r="14" spans="1:81" ht="13">
      <c r="A14">
        <v>1</v>
      </c>
      <c r="B14" s="33" t="s">
        <v>54</v>
      </c>
      <c r="C14" s="1"/>
      <c r="D14" s="1"/>
      <c r="E14" s="1"/>
      <c r="F14" s="21">
        <v>4.7</v>
      </c>
      <c r="G14" s="21">
        <v>6</v>
      </c>
      <c r="H14" s="21">
        <v>5.3</v>
      </c>
      <c r="I14" s="21">
        <v>5.2</v>
      </c>
      <c r="J14" s="21">
        <v>4.5</v>
      </c>
      <c r="K14" s="21">
        <v>4</v>
      </c>
      <c r="L14" s="21">
        <v>6.2</v>
      </c>
      <c r="M14" s="21">
        <v>5.3</v>
      </c>
      <c r="N14" s="22">
        <f t="shared" ref="N14:N19" si="3">SUM(F14:M14)</f>
        <v>41.199999999999996</v>
      </c>
      <c r="O14" s="23"/>
      <c r="P14" s="23"/>
      <c r="Q14" s="23"/>
      <c r="R14" s="1"/>
      <c r="S14" s="24"/>
      <c r="T14" s="24"/>
      <c r="U14" s="24"/>
      <c r="V14" s="25"/>
      <c r="W14" s="25"/>
      <c r="X14" s="25"/>
      <c r="Y14" s="2"/>
      <c r="Z14" s="21">
        <v>5</v>
      </c>
      <c r="AA14" s="21">
        <v>4</v>
      </c>
      <c r="AB14" s="21">
        <v>5</v>
      </c>
      <c r="AC14" s="21">
        <v>5.5</v>
      </c>
      <c r="AD14" s="21">
        <v>6.5</v>
      </c>
      <c r="AE14" s="21">
        <v>6</v>
      </c>
      <c r="AF14" s="21">
        <v>4</v>
      </c>
      <c r="AG14" s="21">
        <v>7</v>
      </c>
      <c r="AH14" s="22">
        <f t="shared" ref="AH14:AH19" si="4">SUM(Z14:AG14)</f>
        <v>43</v>
      </c>
      <c r="AI14" s="23"/>
      <c r="AJ14" s="23"/>
      <c r="AK14" s="23"/>
      <c r="AL14" s="1"/>
      <c r="AM14" s="24"/>
      <c r="AN14" s="24"/>
      <c r="AO14" s="24"/>
      <c r="AP14" s="25"/>
      <c r="AQ14" s="25"/>
      <c r="AR14" s="26"/>
      <c r="AS14" s="21"/>
      <c r="AT14" s="21"/>
      <c r="AU14" s="21"/>
      <c r="AV14" s="21"/>
      <c r="AW14" s="21"/>
      <c r="AX14" s="21"/>
      <c r="AY14" s="21"/>
      <c r="AZ14" s="21"/>
      <c r="BA14" s="22">
        <f t="shared" ref="BA14:BA19" si="5">SUM(AS14:AZ14)</f>
        <v>0</v>
      </c>
      <c r="BB14" s="23"/>
      <c r="BC14" s="23"/>
      <c r="BD14" s="23"/>
      <c r="BE14" s="1"/>
      <c r="BF14" s="24"/>
      <c r="BG14" s="24"/>
      <c r="BH14" s="24"/>
      <c r="BI14" s="25"/>
      <c r="BJ14" s="25"/>
      <c r="BK14" s="27"/>
      <c r="BL14" s="25"/>
      <c r="BM14" s="25"/>
      <c r="BN14" s="25"/>
      <c r="BO14" s="25"/>
      <c r="BP14" s="202"/>
      <c r="BQ14" s="28"/>
      <c r="BR14" s="29"/>
      <c r="BS14" s="29"/>
      <c r="BT14" s="29"/>
      <c r="BU14" s="29"/>
      <c r="BV14" s="29"/>
      <c r="BW14" s="29"/>
      <c r="BX14" s="29"/>
      <c r="BY14" s="6"/>
      <c r="BZ14" s="29"/>
      <c r="CA14" s="29"/>
      <c r="CB14" s="29"/>
      <c r="CC14" s="29"/>
    </row>
    <row r="15" spans="1:81" ht="13">
      <c r="A15">
        <v>2</v>
      </c>
      <c r="B15" s="33" t="s">
        <v>55</v>
      </c>
      <c r="C15" s="1"/>
      <c r="D15" s="1"/>
      <c r="E15" s="1"/>
      <c r="F15" s="21">
        <v>5.5</v>
      </c>
      <c r="G15" s="21">
        <v>6.5</v>
      </c>
      <c r="H15" s="21">
        <v>6.2</v>
      </c>
      <c r="I15" s="21">
        <v>5.5</v>
      </c>
      <c r="J15" s="21">
        <v>6.5</v>
      </c>
      <c r="K15" s="21">
        <v>6.5</v>
      </c>
      <c r="L15" s="21">
        <v>7</v>
      </c>
      <c r="M15" s="21">
        <v>5.3</v>
      </c>
      <c r="N15" s="22">
        <f t="shared" si="3"/>
        <v>49</v>
      </c>
      <c r="O15" s="23"/>
      <c r="P15" s="23"/>
      <c r="Q15" s="23"/>
      <c r="R15" s="1"/>
      <c r="S15" s="1"/>
      <c r="T15" s="1"/>
      <c r="U15" s="1"/>
      <c r="V15" s="1"/>
      <c r="W15" s="1"/>
      <c r="X15" s="1"/>
      <c r="Y15" s="2"/>
      <c r="Z15" s="21">
        <v>5.5</v>
      </c>
      <c r="AA15" s="21">
        <v>6</v>
      </c>
      <c r="AB15" s="21">
        <v>5.5</v>
      </c>
      <c r="AC15" s="21">
        <v>5</v>
      </c>
      <c r="AD15" s="21">
        <v>6.5</v>
      </c>
      <c r="AE15" s="21">
        <v>6.5</v>
      </c>
      <c r="AF15" s="21">
        <v>6</v>
      </c>
      <c r="AG15" s="21">
        <v>7</v>
      </c>
      <c r="AH15" s="22">
        <f t="shared" si="4"/>
        <v>48</v>
      </c>
      <c r="AI15" s="23"/>
      <c r="AJ15" s="23"/>
      <c r="AK15" s="23"/>
      <c r="AL15" s="1"/>
      <c r="AM15" s="1"/>
      <c r="AN15" s="1"/>
      <c r="AO15" s="1"/>
      <c r="AP15" s="1"/>
      <c r="AQ15" s="1"/>
      <c r="AR15" s="3"/>
      <c r="AS15" s="21"/>
      <c r="AT15" s="21"/>
      <c r="AU15" s="21"/>
      <c r="AV15" s="21"/>
      <c r="AW15" s="21"/>
      <c r="AX15" s="21"/>
      <c r="AY15" s="21"/>
      <c r="AZ15" s="21"/>
      <c r="BA15" s="22">
        <f t="shared" si="5"/>
        <v>0</v>
      </c>
      <c r="BB15" s="23"/>
      <c r="BC15" s="23"/>
      <c r="BD15" s="23"/>
      <c r="BE15" s="1"/>
      <c r="BF15" s="1"/>
      <c r="BG15" s="1"/>
      <c r="BH15" s="1"/>
      <c r="BI15" s="1"/>
      <c r="BJ15" s="1"/>
      <c r="BK15" s="2"/>
      <c r="BL15" s="1"/>
      <c r="BM15" s="1"/>
      <c r="BN15" s="1"/>
      <c r="BO15" s="1"/>
      <c r="BP15" s="202"/>
      <c r="BQ15" s="6"/>
      <c r="BR15" s="29"/>
      <c r="BS15" s="29"/>
      <c r="BT15" s="29"/>
      <c r="BU15" s="29"/>
      <c r="BV15" s="29"/>
      <c r="BW15" s="29"/>
      <c r="BX15" s="29"/>
      <c r="BY15" s="6"/>
      <c r="BZ15" s="29"/>
      <c r="CA15" s="29"/>
      <c r="CB15" s="29"/>
      <c r="CC15" s="29"/>
    </row>
    <row r="16" spans="1:81" ht="13">
      <c r="A16">
        <v>3</v>
      </c>
      <c r="B16" s="33" t="s">
        <v>56</v>
      </c>
      <c r="C16" s="1"/>
      <c r="D16" s="1"/>
      <c r="E16" s="1"/>
      <c r="F16" s="21">
        <v>5</v>
      </c>
      <c r="G16" s="21">
        <v>5.7</v>
      </c>
      <c r="H16" s="21">
        <v>5</v>
      </c>
      <c r="I16" s="21">
        <v>5.2</v>
      </c>
      <c r="J16" s="21">
        <v>5.2</v>
      </c>
      <c r="K16" s="21">
        <v>5</v>
      </c>
      <c r="L16" s="21">
        <v>5.3</v>
      </c>
      <c r="M16" s="21">
        <v>5</v>
      </c>
      <c r="N16" s="22">
        <f t="shared" si="3"/>
        <v>41.4</v>
      </c>
      <c r="O16" s="23"/>
      <c r="P16" s="23"/>
      <c r="Q16" s="23"/>
      <c r="R16" s="1"/>
      <c r="S16" s="1"/>
      <c r="T16" s="1"/>
      <c r="U16" s="1"/>
      <c r="V16" s="1"/>
      <c r="W16" s="1"/>
      <c r="X16" s="1"/>
      <c r="Y16" s="2"/>
      <c r="Z16" s="21">
        <v>6</v>
      </c>
      <c r="AA16" s="21">
        <v>6</v>
      </c>
      <c r="AB16" s="21">
        <v>5.5</v>
      </c>
      <c r="AC16" s="21">
        <v>6</v>
      </c>
      <c r="AD16" s="21">
        <v>5</v>
      </c>
      <c r="AE16" s="21">
        <v>4</v>
      </c>
      <c r="AF16" s="21">
        <v>5</v>
      </c>
      <c r="AG16" s="21">
        <v>5.5</v>
      </c>
      <c r="AH16" s="22">
        <f t="shared" si="4"/>
        <v>43</v>
      </c>
      <c r="AI16" s="23"/>
      <c r="AJ16" s="23"/>
      <c r="AK16" s="23"/>
      <c r="AL16" s="1"/>
      <c r="AM16" s="1"/>
      <c r="AN16" s="1"/>
      <c r="AO16" s="1"/>
      <c r="AP16" s="1"/>
      <c r="AQ16" s="1"/>
      <c r="AR16" s="3"/>
      <c r="AS16" s="21"/>
      <c r="AT16" s="21"/>
      <c r="AU16" s="21"/>
      <c r="AV16" s="21"/>
      <c r="AW16" s="21"/>
      <c r="AX16" s="21"/>
      <c r="AY16" s="21"/>
      <c r="AZ16" s="21"/>
      <c r="BA16" s="22">
        <f t="shared" si="5"/>
        <v>0</v>
      </c>
      <c r="BB16" s="23"/>
      <c r="BC16" s="23"/>
      <c r="BD16" s="23"/>
      <c r="BE16" s="1"/>
      <c r="BF16" s="1"/>
      <c r="BG16" s="1"/>
      <c r="BH16" s="1"/>
      <c r="BI16" s="1"/>
      <c r="BJ16" s="1"/>
      <c r="BK16" s="2"/>
      <c r="BL16" s="1"/>
      <c r="BM16" s="1"/>
      <c r="BN16" s="1"/>
      <c r="BO16" s="1"/>
      <c r="BP16" s="202"/>
      <c r="BQ16" s="6"/>
      <c r="BR16" s="29"/>
      <c r="BS16" s="29"/>
      <c r="BT16" s="29"/>
      <c r="BU16" s="29"/>
      <c r="BV16" s="29"/>
      <c r="BW16" s="29"/>
      <c r="BX16" s="29"/>
      <c r="BY16" s="6"/>
      <c r="BZ16" s="29"/>
      <c r="CA16" s="29"/>
      <c r="CB16" s="29"/>
      <c r="CC16" s="29"/>
    </row>
    <row r="17" spans="1:81" ht="13">
      <c r="A17">
        <v>4</v>
      </c>
      <c r="B17" s="33" t="s">
        <v>57</v>
      </c>
      <c r="C17" s="1"/>
      <c r="D17" s="1"/>
      <c r="E17" s="1"/>
      <c r="F17" s="21">
        <v>4.7</v>
      </c>
      <c r="G17" s="21">
        <v>5.3</v>
      </c>
      <c r="H17" s="21">
        <v>5.2</v>
      </c>
      <c r="I17" s="21">
        <v>5.5</v>
      </c>
      <c r="J17" s="21">
        <v>5.2</v>
      </c>
      <c r="K17" s="21">
        <v>5.2</v>
      </c>
      <c r="L17" s="21">
        <v>5.2</v>
      </c>
      <c r="M17" s="21">
        <v>5</v>
      </c>
      <c r="N17" s="22">
        <f t="shared" si="3"/>
        <v>41.3</v>
      </c>
      <c r="O17" s="23"/>
      <c r="P17" s="23"/>
      <c r="Q17" s="23"/>
      <c r="R17" s="1"/>
      <c r="S17" s="1"/>
      <c r="T17" s="1"/>
      <c r="U17" s="1"/>
      <c r="V17" s="1"/>
      <c r="W17" s="1"/>
      <c r="X17" s="1"/>
      <c r="Y17" s="2"/>
      <c r="Z17" s="21">
        <v>4.5</v>
      </c>
      <c r="AA17" s="21">
        <v>5.5</v>
      </c>
      <c r="AB17" s="21">
        <v>3</v>
      </c>
      <c r="AC17" s="21">
        <v>3</v>
      </c>
      <c r="AD17" s="21">
        <v>4</v>
      </c>
      <c r="AE17" s="21">
        <v>4.5</v>
      </c>
      <c r="AF17" s="21">
        <v>3.5</v>
      </c>
      <c r="AG17" s="21">
        <v>6</v>
      </c>
      <c r="AH17" s="22">
        <f t="shared" si="4"/>
        <v>34</v>
      </c>
      <c r="AI17" s="23"/>
      <c r="AJ17" s="23"/>
      <c r="AK17" s="23"/>
      <c r="AL17" s="1"/>
      <c r="AM17" s="1"/>
      <c r="AN17" s="1"/>
      <c r="AO17" s="1"/>
      <c r="AP17" s="1"/>
      <c r="AQ17" s="1"/>
      <c r="AR17" s="3"/>
      <c r="AS17" s="21"/>
      <c r="AT17" s="21"/>
      <c r="AU17" s="21"/>
      <c r="AV17" s="21"/>
      <c r="AW17" s="21"/>
      <c r="AX17" s="21"/>
      <c r="AY17" s="21"/>
      <c r="AZ17" s="21"/>
      <c r="BA17" s="22">
        <f t="shared" si="5"/>
        <v>0</v>
      </c>
      <c r="BB17" s="23"/>
      <c r="BC17" s="23"/>
      <c r="BD17" s="23"/>
      <c r="BE17" s="1"/>
      <c r="BF17" s="1"/>
      <c r="BG17" s="1"/>
      <c r="BH17" s="1"/>
      <c r="BI17" s="1"/>
      <c r="BJ17" s="1"/>
      <c r="BK17" s="2"/>
      <c r="BL17" s="1"/>
      <c r="BM17" s="1"/>
      <c r="BN17" s="1"/>
      <c r="BO17" s="1"/>
      <c r="BP17" s="202"/>
      <c r="BQ17" s="6"/>
      <c r="BR17" s="29"/>
      <c r="BS17" s="29"/>
      <c r="BT17" s="29"/>
      <c r="BU17" s="29"/>
      <c r="BV17" s="29"/>
      <c r="BW17" s="29"/>
      <c r="BX17" s="29"/>
      <c r="BY17" s="6"/>
      <c r="BZ17" s="29"/>
      <c r="CA17" s="29"/>
      <c r="CB17" s="29"/>
      <c r="CC17" s="29"/>
    </row>
    <row r="18" spans="1:81" ht="13">
      <c r="A18">
        <v>5</v>
      </c>
      <c r="B18" s="33" t="s">
        <v>58</v>
      </c>
      <c r="C18" s="1"/>
      <c r="D18" s="1"/>
      <c r="E18" s="1"/>
      <c r="F18" s="21">
        <v>5.5</v>
      </c>
      <c r="G18" s="21">
        <v>6</v>
      </c>
      <c r="H18" s="21">
        <v>6</v>
      </c>
      <c r="I18" s="21">
        <v>5.7</v>
      </c>
      <c r="J18" s="21">
        <v>5.3</v>
      </c>
      <c r="K18" s="21">
        <v>5.7</v>
      </c>
      <c r="L18" s="21">
        <v>6.2</v>
      </c>
      <c r="M18" s="21">
        <v>5.2</v>
      </c>
      <c r="N18" s="22">
        <f t="shared" si="3"/>
        <v>45.600000000000009</v>
      </c>
      <c r="O18" s="23"/>
      <c r="P18" s="23"/>
      <c r="Q18" s="23"/>
      <c r="R18" s="1"/>
      <c r="S18" s="1"/>
      <c r="T18" s="1"/>
      <c r="U18" s="1"/>
      <c r="V18" s="1"/>
      <c r="W18" s="1"/>
      <c r="X18" s="1"/>
      <c r="Y18" s="2"/>
      <c r="Z18" s="21">
        <v>5.5</v>
      </c>
      <c r="AA18" s="21">
        <v>6</v>
      </c>
      <c r="AB18" s="21">
        <v>5</v>
      </c>
      <c r="AC18" s="21">
        <v>5.5</v>
      </c>
      <c r="AD18" s="21">
        <v>5.5</v>
      </c>
      <c r="AE18" s="21">
        <v>5</v>
      </c>
      <c r="AF18" s="21">
        <v>4.5</v>
      </c>
      <c r="AG18" s="21">
        <v>5</v>
      </c>
      <c r="AH18" s="22">
        <f t="shared" si="4"/>
        <v>42</v>
      </c>
      <c r="AI18" s="23"/>
      <c r="AJ18" s="23"/>
      <c r="AK18" s="23"/>
      <c r="AL18" s="1"/>
      <c r="AM18" s="1"/>
      <c r="AN18" s="1"/>
      <c r="AO18" s="1"/>
      <c r="AP18" s="1"/>
      <c r="AQ18" s="1"/>
      <c r="AR18" s="3"/>
      <c r="AS18" s="21"/>
      <c r="AT18" s="21"/>
      <c r="AU18" s="21"/>
      <c r="AV18" s="21"/>
      <c r="AW18" s="21"/>
      <c r="AX18" s="21"/>
      <c r="AY18" s="21"/>
      <c r="AZ18" s="21"/>
      <c r="BA18" s="22">
        <f t="shared" si="5"/>
        <v>0</v>
      </c>
      <c r="BB18" s="23"/>
      <c r="BC18" s="23"/>
      <c r="BD18" s="23"/>
      <c r="BE18" s="1"/>
      <c r="BF18" s="1"/>
      <c r="BG18" s="1"/>
      <c r="BH18" s="1"/>
      <c r="BI18" s="1"/>
      <c r="BJ18" s="1"/>
      <c r="BK18" s="2"/>
      <c r="BL18" s="1"/>
      <c r="BM18" s="1"/>
      <c r="BN18" s="1"/>
      <c r="BO18" s="1"/>
      <c r="BP18" s="202"/>
      <c r="BQ18" s="6"/>
      <c r="BR18" s="29"/>
      <c r="BS18" s="29"/>
      <c r="BT18" s="29"/>
      <c r="BU18" s="29"/>
      <c r="BV18" s="29"/>
      <c r="BW18" s="29"/>
      <c r="BX18" s="29"/>
      <c r="BY18" s="6"/>
      <c r="BZ18" s="29"/>
      <c r="CA18" s="29"/>
      <c r="CB18" s="29"/>
      <c r="CC18" s="29"/>
    </row>
    <row r="19" spans="1:81" ht="13">
      <c r="A19">
        <v>6</v>
      </c>
      <c r="B19" s="33" t="s">
        <v>59</v>
      </c>
      <c r="C19" s="1"/>
      <c r="D19" s="1"/>
      <c r="E19" s="1"/>
      <c r="F19" s="21">
        <v>4.7</v>
      </c>
      <c r="G19" s="21">
        <v>5.3</v>
      </c>
      <c r="H19" s="21">
        <v>5.2</v>
      </c>
      <c r="I19" s="21">
        <v>5.7</v>
      </c>
      <c r="J19" s="21">
        <v>4</v>
      </c>
      <c r="K19" s="21">
        <v>5</v>
      </c>
      <c r="L19" s="21">
        <v>5.5</v>
      </c>
      <c r="M19" s="21">
        <v>5.5</v>
      </c>
      <c r="N19" s="22">
        <f t="shared" si="3"/>
        <v>40.9</v>
      </c>
      <c r="O19" s="23"/>
      <c r="P19" s="23"/>
      <c r="Q19" s="23"/>
      <c r="R19" s="1"/>
      <c r="S19" s="1"/>
      <c r="T19" s="1"/>
      <c r="U19" s="1"/>
      <c r="V19" s="1"/>
      <c r="W19" s="1"/>
      <c r="X19" s="1"/>
      <c r="Y19" s="2"/>
      <c r="Z19" s="21">
        <v>3.5</v>
      </c>
      <c r="AA19" s="21">
        <v>4.5</v>
      </c>
      <c r="AB19" s="21">
        <v>3.5</v>
      </c>
      <c r="AC19" s="21">
        <v>6</v>
      </c>
      <c r="AD19" s="21">
        <v>4</v>
      </c>
      <c r="AE19" s="21">
        <v>4</v>
      </c>
      <c r="AF19" s="21">
        <v>5</v>
      </c>
      <c r="AG19" s="21">
        <v>6</v>
      </c>
      <c r="AH19" s="22">
        <f t="shared" si="4"/>
        <v>36.5</v>
      </c>
      <c r="AI19" s="23"/>
      <c r="AJ19" s="23"/>
      <c r="AK19" s="23"/>
      <c r="AL19" s="1"/>
      <c r="AM19" s="1"/>
      <c r="AN19" s="1"/>
      <c r="AO19" s="1"/>
      <c r="AP19" s="1"/>
      <c r="AQ19" s="1"/>
      <c r="AR19" s="3"/>
      <c r="AS19" s="21"/>
      <c r="AT19" s="21"/>
      <c r="AU19" s="21"/>
      <c r="AV19" s="21"/>
      <c r="AW19" s="21"/>
      <c r="AX19" s="21"/>
      <c r="AY19" s="21"/>
      <c r="AZ19" s="21"/>
      <c r="BA19" s="22">
        <f t="shared" si="5"/>
        <v>0</v>
      </c>
      <c r="BB19" s="23"/>
      <c r="BC19" s="23"/>
      <c r="BD19" s="23"/>
      <c r="BE19" s="1"/>
      <c r="BF19" s="1"/>
      <c r="BG19" s="1"/>
      <c r="BH19" s="1"/>
      <c r="BI19" s="1"/>
      <c r="BJ19" s="1"/>
      <c r="BK19" s="2"/>
      <c r="BL19" s="1"/>
      <c r="BM19" s="1"/>
      <c r="BN19" s="1"/>
      <c r="BO19" s="1"/>
      <c r="BP19" s="202"/>
      <c r="BQ19" s="6"/>
      <c r="BR19" s="29"/>
      <c r="BS19" s="29"/>
      <c r="BT19" s="29"/>
      <c r="BU19" s="29"/>
      <c r="BV19" s="29"/>
      <c r="BW19" s="29"/>
      <c r="BX19" s="29"/>
      <c r="BY19" s="6"/>
      <c r="BZ19" s="29"/>
      <c r="CA19" s="29"/>
      <c r="CB19" s="29"/>
      <c r="CC19" s="29"/>
    </row>
    <row r="20" spans="1:81" ht="13">
      <c r="A20" s="30" t="s">
        <v>41</v>
      </c>
      <c r="B20" s="35"/>
      <c r="C20" s="36" t="s">
        <v>60</v>
      </c>
      <c r="D20" s="36" t="s">
        <v>61</v>
      </c>
      <c r="E20" s="36" t="s">
        <v>62</v>
      </c>
      <c r="F20" s="1"/>
      <c r="G20" s="1"/>
      <c r="H20" s="1"/>
      <c r="I20" s="1"/>
      <c r="J20" s="1"/>
      <c r="K20" s="1"/>
      <c r="L20" s="1" t="s">
        <v>42</v>
      </c>
      <c r="M20" s="1"/>
      <c r="N20" s="31">
        <f>SUM(N14:N19)</f>
        <v>259.39999999999998</v>
      </c>
      <c r="O20" s="31">
        <f>(N20/6)/8</f>
        <v>5.4041666666666659</v>
      </c>
      <c r="P20" s="21">
        <v>5.3</v>
      </c>
      <c r="Q20" s="31">
        <f>(O20*0.75)+(P20*0.25)</f>
        <v>5.3781249999999998</v>
      </c>
      <c r="R20" s="1"/>
      <c r="S20" s="21"/>
      <c r="T20" s="21"/>
      <c r="U20" s="21"/>
      <c r="V20" s="31">
        <f>(S20*0.25)+(T20*0.5)+(U20*0.25)</f>
        <v>0</v>
      </c>
      <c r="W20" s="31">
        <f>(Q20+V20)/2</f>
        <v>2.6890624999999999</v>
      </c>
      <c r="X20" s="32"/>
      <c r="Y20" s="2"/>
      <c r="Z20" s="1"/>
      <c r="AA20" s="1"/>
      <c r="AB20" s="1"/>
      <c r="AC20" s="1"/>
      <c r="AD20" s="1"/>
      <c r="AE20" s="1"/>
      <c r="AF20" s="1" t="s">
        <v>42</v>
      </c>
      <c r="AG20" s="1"/>
      <c r="AH20" s="31">
        <f>SUM(AH14:AH19)</f>
        <v>246.5</v>
      </c>
      <c r="AI20" s="31">
        <f>(AH20/6)/8</f>
        <v>5.135416666666667</v>
      </c>
      <c r="AJ20" s="21">
        <v>3</v>
      </c>
      <c r="AK20" s="31">
        <f>(AI20*0.75)+(AJ20*0.25)</f>
        <v>4.6015625</v>
      </c>
      <c r="AL20" s="1"/>
      <c r="AM20" s="21"/>
      <c r="AN20" s="21"/>
      <c r="AO20" s="21"/>
      <c r="AP20" s="31">
        <f>(AM20*0.25)+(AN20*0.5)+(AO20*0.25)</f>
        <v>0</v>
      </c>
      <c r="AQ20" s="31">
        <f>(AK20+AP20)/2</f>
        <v>2.30078125</v>
      </c>
      <c r="AR20" s="3"/>
      <c r="AS20" s="1"/>
      <c r="AT20" s="1"/>
      <c r="AU20" s="1"/>
      <c r="AV20" s="1"/>
      <c r="AW20" s="1"/>
      <c r="AX20" s="1"/>
      <c r="AY20" s="1" t="s">
        <v>42</v>
      </c>
      <c r="AZ20" s="1"/>
      <c r="BA20" s="31">
        <f>SUM(BA14:BA19)</f>
        <v>0</v>
      </c>
      <c r="BB20" s="31">
        <f>(BA20/6)/8</f>
        <v>0</v>
      </c>
      <c r="BC20" s="21"/>
      <c r="BD20" s="31">
        <f>(BB20*0.75)+(BC20*0.25)</f>
        <v>0</v>
      </c>
      <c r="BE20" s="1"/>
      <c r="BF20" s="21"/>
      <c r="BG20" s="21"/>
      <c r="BH20" s="21"/>
      <c r="BI20" s="31">
        <f>(BF20*0.25)+(BG20*0.5)+(BH20*0.25)</f>
        <v>0</v>
      </c>
      <c r="BJ20" s="31">
        <f>(BD20+BI20)/2</f>
        <v>0</v>
      </c>
      <c r="BK20" s="27"/>
      <c r="BL20" s="31">
        <f>Q20</f>
        <v>5.3781249999999998</v>
      </c>
      <c r="BM20" s="31">
        <f>AK20</f>
        <v>4.6015625</v>
      </c>
      <c r="BN20" s="31"/>
      <c r="BO20" s="31">
        <f>AVERAGE(BL20:BN20)</f>
        <v>4.9898437500000004</v>
      </c>
      <c r="BP20" s="203">
        <v>2</v>
      </c>
      <c r="BQ20" s="28"/>
      <c r="BR20" s="31">
        <f>V20</f>
        <v>0</v>
      </c>
      <c r="BS20" s="31">
        <f>AP20</f>
        <v>0</v>
      </c>
      <c r="BT20" s="31">
        <f>BI20</f>
        <v>0</v>
      </c>
      <c r="BU20" s="31">
        <f>AVERAGE(BR20:BT20)</f>
        <v>0</v>
      </c>
      <c r="BV20" s="31">
        <f>X20</f>
        <v>0</v>
      </c>
      <c r="BW20" s="31">
        <f>BU20-BV20</f>
        <v>0</v>
      </c>
      <c r="BY20" s="6"/>
      <c r="BZ20" s="31">
        <f>BO20</f>
        <v>4.9898437500000004</v>
      </c>
      <c r="CA20" s="31">
        <f>BW20</f>
        <v>0</v>
      </c>
      <c r="CB20" s="31">
        <f>AVERAGE(BZ20,CA20)</f>
        <v>2.4949218750000002</v>
      </c>
    </row>
    <row r="21" spans="1:81" ht="13">
      <c r="A21">
        <v>1</v>
      </c>
      <c r="B21" s="33" t="s">
        <v>46</v>
      </c>
      <c r="C21" s="1"/>
      <c r="D21" s="1"/>
      <c r="E21" s="1"/>
      <c r="F21" s="21">
        <v>5.3</v>
      </c>
      <c r="G21" s="21">
        <v>6.5</v>
      </c>
      <c r="H21" s="21">
        <v>6.5</v>
      </c>
      <c r="I21" s="21">
        <v>4.9000000000000004</v>
      </c>
      <c r="J21" s="21">
        <v>6</v>
      </c>
      <c r="K21" s="21">
        <v>6</v>
      </c>
      <c r="L21" s="21">
        <v>6.3</v>
      </c>
      <c r="M21" s="21">
        <v>5.2</v>
      </c>
      <c r="N21" s="22">
        <f t="shared" ref="N21:N26" si="6">SUM(F21:M21)</f>
        <v>46.7</v>
      </c>
      <c r="O21" s="23"/>
      <c r="P21" s="23"/>
      <c r="Q21" s="23"/>
      <c r="R21" s="1"/>
      <c r="S21" s="24"/>
      <c r="T21" s="24"/>
      <c r="U21" s="24"/>
      <c r="V21" s="25"/>
      <c r="W21" s="25"/>
      <c r="X21" s="25"/>
      <c r="Y21" s="2"/>
      <c r="Z21" s="21">
        <v>3.5</v>
      </c>
      <c r="AA21" s="21">
        <v>5</v>
      </c>
      <c r="AB21" s="21">
        <v>6</v>
      </c>
      <c r="AC21" s="21">
        <v>5</v>
      </c>
      <c r="AD21" s="21">
        <v>5.5</v>
      </c>
      <c r="AE21" s="21">
        <v>4.5</v>
      </c>
      <c r="AF21" s="21">
        <v>6.5</v>
      </c>
      <c r="AG21" s="21">
        <v>5.5</v>
      </c>
      <c r="AH21" s="22">
        <f t="shared" ref="AH21:AH26" si="7">SUM(Z21:AG21)</f>
        <v>41.5</v>
      </c>
      <c r="AI21" s="23"/>
      <c r="AJ21" s="23"/>
      <c r="AK21" s="23"/>
      <c r="AL21" s="1"/>
      <c r="AM21" s="24"/>
      <c r="AN21" s="24"/>
      <c r="AO21" s="24"/>
      <c r="AP21" s="25"/>
      <c r="AQ21" s="25"/>
      <c r="AR21" s="26"/>
      <c r="AS21" s="21"/>
      <c r="AT21" s="21"/>
      <c r="AU21" s="21"/>
      <c r="AV21" s="21"/>
      <c r="AW21" s="21"/>
      <c r="AX21" s="21"/>
      <c r="AY21" s="21"/>
      <c r="AZ21" s="21"/>
      <c r="BA21" s="22">
        <f t="shared" ref="BA21:BA26" si="8">SUM(AS21:AZ21)</f>
        <v>0</v>
      </c>
      <c r="BB21" s="23"/>
      <c r="BC21" s="23"/>
      <c r="BD21" s="23"/>
      <c r="BE21" s="1"/>
      <c r="BF21" s="24"/>
      <c r="BG21" s="24"/>
      <c r="BH21" s="24"/>
      <c r="BI21" s="25"/>
      <c r="BJ21" s="25"/>
      <c r="BK21" s="27"/>
      <c r="BL21" s="25"/>
      <c r="BM21" s="25"/>
      <c r="BN21" s="25"/>
      <c r="BO21" s="25"/>
      <c r="BP21" s="202"/>
      <c r="BQ21" s="28"/>
      <c r="BR21" s="29"/>
      <c r="BS21" s="29"/>
      <c r="BT21" s="29"/>
      <c r="BU21" s="29"/>
      <c r="BV21" s="29"/>
      <c r="BW21" s="29"/>
      <c r="BX21" s="29"/>
      <c r="BY21" s="6"/>
      <c r="BZ21" s="29"/>
      <c r="CA21" s="29"/>
      <c r="CB21" s="29"/>
      <c r="CC21" s="29"/>
    </row>
    <row r="22" spans="1:81" ht="13">
      <c r="A22">
        <v>2</v>
      </c>
      <c r="B22" s="33" t="s">
        <v>47</v>
      </c>
      <c r="C22" s="1"/>
      <c r="D22" s="1"/>
      <c r="E22" s="1"/>
      <c r="F22" s="21">
        <v>3</v>
      </c>
      <c r="G22" s="21">
        <v>5.7</v>
      </c>
      <c r="H22" s="21">
        <v>5.5</v>
      </c>
      <c r="I22" s="21">
        <v>4.7</v>
      </c>
      <c r="J22" s="21">
        <v>5.7</v>
      </c>
      <c r="K22" s="21">
        <v>5.5</v>
      </c>
      <c r="L22" s="21">
        <v>5.7</v>
      </c>
      <c r="M22" s="21">
        <v>5.7</v>
      </c>
      <c r="N22" s="22">
        <f t="shared" si="6"/>
        <v>41.5</v>
      </c>
      <c r="O22" s="23"/>
      <c r="P22" s="23"/>
      <c r="Q22" s="23"/>
      <c r="R22" s="1"/>
      <c r="S22" s="1"/>
      <c r="T22" s="1"/>
      <c r="U22" s="1"/>
      <c r="V22" s="1"/>
      <c r="W22" s="1"/>
      <c r="X22" s="1"/>
      <c r="Y22" s="2"/>
      <c r="Z22" s="21">
        <v>3</v>
      </c>
      <c r="AA22" s="21">
        <v>5.5</v>
      </c>
      <c r="AB22" s="21">
        <v>4.5999999999999996</v>
      </c>
      <c r="AC22" s="21">
        <v>5</v>
      </c>
      <c r="AD22" s="21">
        <v>4.5</v>
      </c>
      <c r="AE22" s="21">
        <v>4.5</v>
      </c>
      <c r="AF22" s="21">
        <v>6</v>
      </c>
      <c r="AG22" s="21">
        <v>7</v>
      </c>
      <c r="AH22" s="22">
        <f t="shared" si="7"/>
        <v>40.1</v>
      </c>
      <c r="AI22" s="23"/>
      <c r="AJ22" s="23"/>
      <c r="AK22" s="23"/>
      <c r="AL22" s="1"/>
      <c r="AM22" s="1"/>
      <c r="AN22" s="1"/>
      <c r="AO22" s="1"/>
      <c r="AP22" s="1"/>
      <c r="AQ22" s="1"/>
      <c r="AR22" s="3"/>
      <c r="AS22" s="21"/>
      <c r="AT22" s="21"/>
      <c r="AU22" s="21"/>
      <c r="AV22" s="21"/>
      <c r="AW22" s="21"/>
      <c r="AX22" s="21"/>
      <c r="AY22" s="21"/>
      <c r="AZ22" s="21"/>
      <c r="BA22" s="22">
        <f t="shared" si="8"/>
        <v>0</v>
      </c>
      <c r="BB22" s="23"/>
      <c r="BC22" s="23"/>
      <c r="BD22" s="23"/>
      <c r="BE22" s="1"/>
      <c r="BF22" s="1"/>
      <c r="BG22" s="1"/>
      <c r="BH22" s="1"/>
      <c r="BI22" s="1"/>
      <c r="BJ22" s="1"/>
      <c r="BK22" s="2"/>
      <c r="BL22" s="1"/>
      <c r="BM22" s="1"/>
      <c r="BN22" s="1"/>
      <c r="BO22" s="1"/>
      <c r="BP22" s="202"/>
      <c r="BQ22" s="6"/>
      <c r="BR22" s="29"/>
      <c r="BS22" s="29"/>
      <c r="BT22" s="29"/>
      <c r="BU22" s="29"/>
      <c r="BV22" s="29"/>
      <c r="BW22" s="29"/>
      <c r="BX22" s="29"/>
      <c r="BY22" s="6"/>
      <c r="BZ22" s="29"/>
      <c r="CA22" s="29"/>
      <c r="CB22" s="29"/>
      <c r="CC22" s="29"/>
    </row>
    <row r="23" spans="1:81" ht="26">
      <c r="A23">
        <v>3</v>
      </c>
      <c r="B23" s="33" t="s">
        <v>48</v>
      </c>
      <c r="C23" s="1"/>
      <c r="D23" s="1"/>
      <c r="E23" s="1"/>
      <c r="F23" s="21">
        <v>5.5</v>
      </c>
      <c r="G23" s="21">
        <v>6</v>
      </c>
      <c r="H23" s="21">
        <v>5.5</v>
      </c>
      <c r="I23" s="21">
        <v>4.7</v>
      </c>
      <c r="J23" s="21">
        <v>4.7</v>
      </c>
      <c r="K23" s="21">
        <v>4.5</v>
      </c>
      <c r="L23" s="21">
        <v>6.2</v>
      </c>
      <c r="M23" s="21">
        <v>4.7</v>
      </c>
      <c r="N23" s="22">
        <f t="shared" si="6"/>
        <v>41.800000000000004</v>
      </c>
      <c r="O23" s="23"/>
      <c r="P23" s="23"/>
      <c r="Q23" s="23"/>
      <c r="R23" s="1"/>
      <c r="S23" s="1"/>
      <c r="T23" s="1"/>
      <c r="U23" s="1"/>
      <c r="V23" s="1"/>
      <c r="W23" s="1"/>
      <c r="X23" s="1"/>
      <c r="Y23" s="2"/>
      <c r="Z23" s="21">
        <v>5</v>
      </c>
      <c r="AA23" s="21">
        <v>4.5</v>
      </c>
      <c r="AB23" s="21">
        <v>3.5</v>
      </c>
      <c r="AC23" s="21">
        <v>5.5</v>
      </c>
      <c r="AD23" s="21">
        <v>5.5</v>
      </c>
      <c r="AE23" s="21">
        <v>4</v>
      </c>
      <c r="AF23" s="21">
        <v>6</v>
      </c>
      <c r="AG23" s="21">
        <v>4</v>
      </c>
      <c r="AH23" s="22">
        <f t="shared" si="7"/>
        <v>38</v>
      </c>
      <c r="AI23" s="23"/>
      <c r="AJ23" s="23"/>
      <c r="AK23" s="23"/>
      <c r="AL23" s="1"/>
      <c r="AM23" s="1"/>
      <c r="AN23" s="1"/>
      <c r="AO23" s="1"/>
      <c r="AP23" s="1"/>
      <c r="AQ23" s="1"/>
      <c r="AR23" s="3"/>
      <c r="AS23" s="21"/>
      <c r="AT23" s="21"/>
      <c r="AU23" s="21"/>
      <c r="AV23" s="21"/>
      <c r="AW23" s="21"/>
      <c r="AX23" s="21"/>
      <c r="AY23" s="21"/>
      <c r="AZ23" s="21"/>
      <c r="BA23" s="22">
        <f t="shared" si="8"/>
        <v>0</v>
      </c>
      <c r="BB23" s="23"/>
      <c r="BC23" s="23"/>
      <c r="BD23" s="23"/>
      <c r="BE23" s="1"/>
      <c r="BF23" s="1"/>
      <c r="BG23" s="1"/>
      <c r="BH23" s="1"/>
      <c r="BI23" s="1"/>
      <c r="BJ23" s="1"/>
      <c r="BK23" s="2"/>
      <c r="BL23" s="1"/>
      <c r="BM23" s="1"/>
      <c r="BN23" s="1"/>
      <c r="BO23" s="1"/>
      <c r="BP23" s="202"/>
      <c r="BQ23" s="6"/>
      <c r="BR23" s="29"/>
      <c r="BS23" s="29"/>
      <c r="BT23" s="29"/>
      <c r="BU23" s="29"/>
      <c r="BV23" s="29"/>
      <c r="BW23" s="29"/>
      <c r="BX23" s="29"/>
      <c r="BY23" s="6"/>
      <c r="BZ23" s="29"/>
      <c r="CA23" s="29"/>
      <c r="CB23" s="29"/>
      <c r="CC23" s="29"/>
    </row>
    <row r="24" spans="1:81" ht="13">
      <c r="A24">
        <v>4</v>
      </c>
      <c r="B24" s="33" t="s">
        <v>49</v>
      </c>
      <c r="C24" s="1"/>
      <c r="D24" s="1"/>
      <c r="E24" s="1"/>
      <c r="F24" s="21">
        <v>2.5</v>
      </c>
      <c r="G24" s="21">
        <v>5.3</v>
      </c>
      <c r="H24" s="21">
        <v>5.7</v>
      </c>
      <c r="I24" s="21">
        <v>5.5</v>
      </c>
      <c r="J24" s="21">
        <v>5.5</v>
      </c>
      <c r="K24" s="21">
        <v>5.5</v>
      </c>
      <c r="L24" s="21">
        <v>5.3</v>
      </c>
      <c r="M24" s="21">
        <v>5</v>
      </c>
      <c r="N24" s="22">
        <f t="shared" si="6"/>
        <v>40.299999999999997</v>
      </c>
      <c r="O24" s="23"/>
      <c r="P24" s="23"/>
      <c r="Q24" s="23"/>
      <c r="R24" s="1"/>
      <c r="S24" s="1"/>
      <c r="T24" s="1"/>
      <c r="U24" s="1"/>
      <c r="V24" s="1"/>
      <c r="W24" s="1"/>
      <c r="X24" s="1"/>
      <c r="Y24" s="2"/>
      <c r="Z24" s="21">
        <v>3.5</v>
      </c>
      <c r="AA24" s="21">
        <v>3</v>
      </c>
      <c r="AB24" s="21">
        <v>5</v>
      </c>
      <c r="AC24" s="21">
        <v>4</v>
      </c>
      <c r="AD24" s="21">
        <v>5</v>
      </c>
      <c r="AE24" s="21">
        <v>5</v>
      </c>
      <c r="AF24" s="21">
        <v>5</v>
      </c>
      <c r="AG24" s="21">
        <v>5.5</v>
      </c>
      <c r="AH24" s="22">
        <f t="shared" si="7"/>
        <v>36</v>
      </c>
      <c r="AI24" s="23"/>
      <c r="AJ24" s="23"/>
      <c r="AK24" s="23"/>
      <c r="AL24" s="1"/>
      <c r="AM24" s="1"/>
      <c r="AN24" s="1"/>
      <c r="AO24" s="1"/>
      <c r="AP24" s="1"/>
      <c r="AQ24" s="1"/>
      <c r="AR24" s="3"/>
      <c r="AS24" s="21"/>
      <c r="AT24" s="21"/>
      <c r="AU24" s="21"/>
      <c r="AV24" s="21"/>
      <c r="AW24" s="21"/>
      <c r="AX24" s="21"/>
      <c r="AY24" s="21"/>
      <c r="AZ24" s="21"/>
      <c r="BA24" s="22">
        <f t="shared" si="8"/>
        <v>0</v>
      </c>
      <c r="BB24" s="23"/>
      <c r="BC24" s="23"/>
      <c r="BD24" s="23"/>
      <c r="BE24" s="1"/>
      <c r="BF24" s="1"/>
      <c r="BG24" s="1"/>
      <c r="BH24" s="1"/>
      <c r="BI24" s="1"/>
      <c r="BJ24" s="1"/>
      <c r="BK24" s="2"/>
      <c r="BL24" s="1"/>
      <c r="BM24" s="1"/>
      <c r="BN24" s="1"/>
      <c r="BO24" s="1"/>
      <c r="BP24" s="202"/>
      <c r="BQ24" s="6"/>
      <c r="BR24" s="29"/>
      <c r="BS24" s="29"/>
      <c r="BT24" s="29"/>
      <c r="BU24" s="29"/>
      <c r="BV24" s="29"/>
      <c r="BW24" s="29"/>
      <c r="BX24" s="29"/>
      <c r="BY24" s="6"/>
      <c r="BZ24" s="29"/>
      <c r="CA24" s="29"/>
      <c r="CB24" s="29"/>
      <c r="CC24" s="29"/>
    </row>
    <row r="25" spans="1:81" ht="13">
      <c r="A25">
        <v>5</v>
      </c>
      <c r="B25" s="33" t="s">
        <v>50</v>
      </c>
      <c r="C25" s="1"/>
      <c r="D25" s="1"/>
      <c r="E25" s="1"/>
      <c r="F25" s="21">
        <v>5.5</v>
      </c>
      <c r="G25" s="21">
        <v>6</v>
      </c>
      <c r="H25" s="21">
        <v>5.5</v>
      </c>
      <c r="I25" s="21">
        <v>5.7</v>
      </c>
      <c r="J25" s="21">
        <v>5.5</v>
      </c>
      <c r="K25" s="21">
        <v>5.3</v>
      </c>
      <c r="L25" s="21">
        <v>6.5</v>
      </c>
      <c r="M25" s="21">
        <v>5</v>
      </c>
      <c r="N25" s="22">
        <f t="shared" si="6"/>
        <v>45</v>
      </c>
      <c r="O25" s="23"/>
      <c r="P25" s="23"/>
      <c r="Q25" s="23"/>
      <c r="R25" s="1"/>
      <c r="S25" s="1"/>
      <c r="T25" s="1"/>
      <c r="U25" s="1"/>
      <c r="V25" s="1"/>
      <c r="W25" s="1"/>
      <c r="X25" s="1"/>
      <c r="Y25" s="2"/>
      <c r="Z25" s="21">
        <v>4.5</v>
      </c>
      <c r="AA25" s="21">
        <v>7</v>
      </c>
      <c r="AB25" s="21">
        <v>5</v>
      </c>
      <c r="AC25" s="21">
        <v>4.5</v>
      </c>
      <c r="AD25" s="21">
        <v>4</v>
      </c>
      <c r="AE25" s="21">
        <v>3.5</v>
      </c>
      <c r="AF25" s="21">
        <v>6</v>
      </c>
      <c r="AG25" s="21">
        <v>6</v>
      </c>
      <c r="AH25" s="22">
        <f t="shared" si="7"/>
        <v>40.5</v>
      </c>
      <c r="AI25" s="23"/>
      <c r="AJ25" s="23"/>
      <c r="AK25" s="23"/>
      <c r="AL25" s="1"/>
      <c r="AM25" s="1"/>
      <c r="AN25" s="1"/>
      <c r="AO25" s="1"/>
      <c r="AP25" s="1"/>
      <c r="AQ25" s="1"/>
      <c r="AR25" s="3"/>
      <c r="AS25" s="21"/>
      <c r="AT25" s="21"/>
      <c r="AU25" s="21"/>
      <c r="AV25" s="21"/>
      <c r="AW25" s="21"/>
      <c r="AX25" s="21"/>
      <c r="AY25" s="21"/>
      <c r="AZ25" s="21"/>
      <c r="BA25" s="22">
        <f t="shared" si="8"/>
        <v>0</v>
      </c>
      <c r="BB25" s="23"/>
      <c r="BC25" s="23"/>
      <c r="BD25" s="23"/>
      <c r="BE25" s="1"/>
      <c r="BF25" s="1"/>
      <c r="BG25" s="1"/>
      <c r="BH25" s="1"/>
      <c r="BI25" s="1"/>
      <c r="BJ25" s="1"/>
      <c r="BK25" s="2"/>
      <c r="BL25" s="1"/>
      <c r="BM25" s="1"/>
      <c r="BN25" s="1"/>
      <c r="BO25" s="1"/>
      <c r="BP25" s="202"/>
      <c r="BQ25" s="6"/>
      <c r="BR25" s="29"/>
      <c r="BS25" s="29"/>
      <c r="BT25" s="29"/>
      <c r="BU25" s="29"/>
      <c r="BV25" s="29"/>
      <c r="BW25" s="29"/>
      <c r="BX25" s="29"/>
      <c r="BY25" s="6"/>
      <c r="BZ25" s="29"/>
      <c r="CA25" s="29"/>
      <c r="CB25" s="29"/>
      <c r="CC25" s="29"/>
    </row>
    <row r="26" spans="1:81" ht="13">
      <c r="A26">
        <v>6</v>
      </c>
      <c r="B26" s="34" t="s">
        <v>51</v>
      </c>
      <c r="C26" s="1"/>
      <c r="D26" s="1"/>
      <c r="E26" s="1"/>
      <c r="F26" s="21">
        <v>4.8</v>
      </c>
      <c r="G26" s="21">
        <v>5.2</v>
      </c>
      <c r="H26" s="21">
        <v>5</v>
      </c>
      <c r="I26" s="21">
        <v>4.8</v>
      </c>
      <c r="J26" s="21">
        <v>5</v>
      </c>
      <c r="K26" s="21">
        <v>5</v>
      </c>
      <c r="L26" s="21">
        <v>5</v>
      </c>
      <c r="M26" s="21">
        <v>5.3</v>
      </c>
      <c r="N26" s="22">
        <f t="shared" si="6"/>
        <v>40.099999999999994</v>
      </c>
      <c r="O26" s="23"/>
      <c r="P26" s="23"/>
      <c r="Q26" s="23"/>
      <c r="R26" s="1"/>
      <c r="S26" s="1"/>
      <c r="T26" s="1"/>
      <c r="U26" s="1"/>
      <c r="V26" s="1"/>
      <c r="W26" s="1"/>
      <c r="X26" s="1"/>
      <c r="Y26" s="2"/>
      <c r="Z26" s="21">
        <v>4.5</v>
      </c>
      <c r="AA26" s="21">
        <v>5.5</v>
      </c>
      <c r="AB26" s="21">
        <v>4.5</v>
      </c>
      <c r="AC26" s="21">
        <v>5</v>
      </c>
      <c r="AD26" s="21">
        <v>5</v>
      </c>
      <c r="AE26" s="21">
        <v>4</v>
      </c>
      <c r="AF26" s="21">
        <v>5.5</v>
      </c>
      <c r="AG26" s="21">
        <v>5.5</v>
      </c>
      <c r="AH26" s="22">
        <f t="shared" si="7"/>
        <v>39.5</v>
      </c>
      <c r="AI26" s="23"/>
      <c r="AJ26" s="23"/>
      <c r="AK26" s="23"/>
      <c r="AL26" s="1"/>
      <c r="AM26" s="1"/>
      <c r="AN26" s="1"/>
      <c r="AO26" s="1"/>
      <c r="AP26" s="1"/>
      <c r="AQ26" s="1"/>
      <c r="AR26" s="3"/>
      <c r="AS26" s="21"/>
      <c r="AT26" s="21"/>
      <c r="AU26" s="21"/>
      <c r="AV26" s="21"/>
      <c r="AW26" s="21"/>
      <c r="AX26" s="21"/>
      <c r="AY26" s="21"/>
      <c r="AZ26" s="21"/>
      <c r="BA26" s="22">
        <f t="shared" si="8"/>
        <v>0</v>
      </c>
      <c r="BB26" s="23"/>
      <c r="BC26" s="23"/>
      <c r="BD26" s="23"/>
      <c r="BE26" s="1"/>
      <c r="BF26" s="1"/>
      <c r="BG26" s="1"/>
      <c r="BH26" s="1"/>
      <c r="BI26" s="1"/>
      <c r="BJ26" s="1"/>
      <c r="BK26" s="2"/>
      <c r="BL26" s="1"/>
      <c r="BM26" s="1"/>
      <c r="BN26" s="1"/>
      <c r="BO26" s="1"/>
      <c r="BP26" s="202"/>
      <c r="BQ26" s="6"/>
      <c r="BR26" s="29"/>
      <c r="BS26" s="29"/>
      <c r="BT26" s="29"/>
      <c r="BU26" s="29"/>
      <c r="BV26" s="29"/>
      <c r="BW26" s="29"/>
      <c r="BX26" s="29"/>
      <c r="BY26" s="6"/>
      <c r="BZ26" s="29"/>
      <c r="CA26" s="29"/>
      <c r="CB26" s="29"/>
      <c r="CC26" s="29"/>
    </row>
    <row r="27" spans="1:81">
      <c r="A27" s="30" t="s">
        <v>41</v>
      </c>
      <c r="B27" s="35"/>
      <c r="C27" s="35" t="s">
        <v>52</v>
      </c>
      <c r="D27" s="35" t="s">
        <v>312</v>
      </c>
      <c r="E27" s="35" t="s">
        <v>53</v>
      </c>
      <c r="F27" s="1"/>
      <c r="G27" s="1"/>
      <c r="H27" s="1"/>
      <c r="I27" s="1"/>
      <c r="J27" s="1"/>
      <c r="K27" s="1"/>
      <c r="L27" s="1" t="s">
        <v>42</v>
      </c>
      <c r="M27" s="1"/>
      <c r="N27" s="31">
        <f>SUM(N21:N26)</f>
        <v>255.4</v>
      </c>
      <c r="O27" s="31">
        <f>(N27/6)/8</f>
        <v>5.3208333333333337</v>
      </c>
      <c r="P27" s="21">
        <v>4.7</v>
      </c>
      <c r="Q27" s="31">
        <f>(O27*0.75)+(P27*0.25)</f>
        <v>5.1656250000000004</v>
      </c>
      <c r="R27" s="1"/>
      <c r="S27" s="21"/>
      <c r="T27" s="21"/>
      <c r="U27" s="21"/>
      <c r="V27" s="31">
        <f>(S27*0.25)+(T27*0.5)+(U27*0.25)</f>
        <v>0</v>
      </c>
      <c r="W27" s="31">
        <f>(Q27+V27)/2</f>
        <v>2.5828125000000002</v>
      </c>
      <c r="X27" s="32"/>
      <c r="Y27" s="2"/>
      <c r="Z27" s="1"/>
      <c r="AA27" s="1"/>
      <c r="AB27" s="1"/>
      <c r="AC27" s="1"/>
      <c r="AD27" s="1"/>
      <c r="AE27" s="1"/>
      <c r="AF27" s="1" t="s">
        <v>42</v>
      </c>
      <c r="AG27" s="1"/>
      <c r="AH27" s="31">
        <f>SUM(AH21:AH26)</f>
        <v>235.6</v>
      </c>
      <c r="AI27" s="31">
        <f>(AH27/6)/8</f>
        <v>4.9083333333333332</v>
      </c>
      <c r="AJ27" s="21">
        <v>3</v>
      </c>
      <c r="AK27" s="31">
        <f>(AI27*0.75)+(AJ27*0.25)</f>
        <v>4.4312500000000004</v>
      </c>
      <c r="AL27" s="1"/>
      <c r="AM27" s="21"/>
      <c r="AN27" s="21"/>
      <c r="AO27" s="21"/>
      <c r="AP27" s="31">
        <f>(AM27*0.25)+(AN27*0.5)+(AO27*0.25)</f>
        <v>0</v>
      </c>
      <c r="AQ27" s="31">
        <f>(AK27+AP27)/2</f>
        <v>2.2156250000000002</v>
      </c>
      <c r="AR27" s="3"/>
      <c r="AS27" s="1"/>
      <c r="AT27" s="1"/>
      <c r="AU27" s="1"/>
      <c r="AV27" s="1"/>
      <c r="AW27" s="1"/>
      <c r="AX27" s="1"/>
      <c r="AY27" s="1" t="s">
        <v>42</v>
      </c>
      <c r="AZ27" s="1"/>
      <c r="BA27" s="31">
        <f>SUM(BA21:BA26)</f>
        <v>0</v>
      </c>
      <c r="BB27" s="31">
        <f>(BA27/6)/8</f>
        <v>0</v>
      </c>
      <c r="BC27" s="21"/>
      <c r="BD27" s="31">
        <f>(BB27*0.75)+(BC27*0.25)</f>
        <v>0</v>
      </c>
      <c r="BE27" s="1"/>
      <c r="BF27" s="21"/>
      <c r="BG27" s="21"/>
      <c r="BH27" s="21"/>
      <c r="BI27" s="31">
        <f>(BF27*0.25)+(BG27*0.5)+(BH27*0.25)</f>
        <v>0</v>
      </c>
      <c r="BJ27" s="31">
        <f>(BD27+BI27)/2</f>
        <v>0</v>
      </c>
      <c r="BK27" s="27"/>
      <c r="BL27" s="31">
        <f>Q27</f>
        <v>5.1656250000000004</v>
      </c>
      <c r="BM27" s="31">
        <f>AK27</f>
        <v>4.4312500000000004</v>
      </c>
      <c r="BN27" s="31"/>
      <c r="BO27" s="31">
        <f>AVERAGE(BL27:BN27)</f>
        <v>4.7984375000000004</v>
      </c>
      <c r="BP27" s="203">
        <v>3</v>
      </c>
      <c r="BQ27" s="28"/>
      <c r="BR27" s="31">
        <f>V27</f>
        <v>0</v>
      </c>
      <c r="BS27" s="31">
        <f>AP27</f>
        <v>0</v>
      </c>
      <c r="BT27" s="31">
        <f>BI27</f>
        <v>0</v>
      </c>
      <c r="BU27" s="31">
        <f>AVERAGE(BR27:BT27)</f>
        <v>0</v>
      </c>
      <c r="BV27" s="31">
        <f>X27</f>
        <v>0</v>
      </c>
      <c r="BW27" s="31">
        <f>BU27-BV27</f>
        <v>0</v>
      </c>
      <c r="BY27" s="6"/>
      <c r="BZ27" s="31">
        <f>BO27</f>
        <v>4.7984375000000004</v>
      </c>
      <c r="CA27" s="31">
        <f>BW27</f>
        <v>0</v>
      </c>
      <c r="CB27" s="31">
        <f>AVERAGE(BZ27,CA27)</f>
        <v>2.3992187500000002</v>
      </c>
    </row>
  </sheetData>
  <mergeCells count="10">
    <mergeCell ref="BF3:BI3"/>
    <mergeCell ref="BZ4:CC4"/>
    <mergeCell ref="H1:M1"/>
    <mergeCell ref="AB1:AG1"/>
    <mergeCell ref="AV1:AZ1"/>
    <mergeCell ref="F3:Q3"/>
    <mergeCell ref="S3:V3"/>
    <mergeCell ref="Z3:AK3"/>
    <mergeCell ref="AM3:AP3"/>
    <mergeCell ref="AS3:BD3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8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customWidth="1"/>
    <col min="2" max="2" width="21.33203125" customWidth="1"/>
    <col min="3" max="3" width="13.1640625" customWidth="1"/>
    <col min="4" max="4" width="14" customWidth="1"/>
    <col min="5" max="5" width="14.83203125" customWidth="1"/>
    <col min="6" max="13" width="5.6640625" customWidth="1"/>
    <col min="14" max="14" width="7.5" customWidth="1"/>
    <col min="15" max="15" width="6.5" customWidth="1"/>
    <col min="16" max="16" width="5.6640625" customWidth="1"/>
    <col min="17" max="17" width="3.1640625" customWidth="1"/>
    <col min="18" max="21" width="5.6640625" customWidth="1"/>
    <col min="22" max="22" width="6.6640625" customWidth="1"/>
    <col min="23" max="23" width="5.6640625" customWidth="1"/>
    <col min="24" max="24" width="3.1640625" customWidth="1"/>
    <col min="25" max="32" width="5.6640625" customWidth="1"/>
    <col min="33" max="33" width="7.5" customWidth="1"/>
    <col min="34" max="34" width="6.5" customWidth="1"/>
    <col min="35" max="35" width="5.6640625" customWidth="1"/>
    <col min="36" max="36" width="3.1640625" customWidth="1"/>
    <col min="37" max="40" width="5.6640625" customWidth="1"/>
    <col min="41" max="41" width="6.6640625" customWidth="1"/>
    <col min="42" max="42" width="3.1640625" customWidth="1"/>
    <col min="43" max="50" width="5.6640625" customWidth="1"/>
    <col min="51" max="51" width="7.5" customWidth="1"/>
    <col min="52" max="52" width="6.5" customWidth="1"/>
    <col min="53" max="53" width="5.6640625" customWidth="1"/>
    <col min="54" max="54" width="3.1640625" customWidth="1"/>
    <col min="55" max="57" width="5.6640625" customWidth="1"/>
    <col min="58" max="59" width="6.6640625" customWidth="1"/>
    <col min="60" max="60" width="3.1640625" customWidth="1"/>
    <col min="61" max="64" width="6.6640625" customWidth="1"/>
    <col min="65" max="65" width="11.5" customWidth="1"/>
    <col min="66" max="66" width="3.5" customWidth="1"/>
    <col min="67" max="72" width="6.6640625" customWidth="1"/>
    <col min="73" max="73" width="12.1640625" customWidth="1"/>
    <col min="74" max="74" width="3" customWidth="1"/>
    <col min="75" max="77" width="6.6640625" customWidth="1"/>
    <col min="78" max="78" width="11.5" customWidth="1"/>
  </cols>
  <sheetData>
    <row r="1" spans="1:78">
      <c r="A1" t="s">
        <v>43</v>
      </c>
      <c r="F1" t="s">
        <v>0</v>
      </c>
      <c r="H1" s="219" t="s">
        <v>292</v>
      </c>
      <c r="I1" s="219"/>
      <c r="J1" s="219"/>
      <c r="K1" s="219"/>
      <c r="L1" s="219"/>
      <c r="M1" s="219"/>
      <c r="Q1" s="1"/>
      <c r="X1" s="2"/>
      <c r="Y1" t="s">
        <v>1</v>
      </c>
      <c r="AA1" s="219" t="s">
        <v>295</v>
      </c>
      <c r="AB1" s="219"/>
      <c r="AC1" s="219"/>
      <c r="AD1" s="219"/>
      <c r="AE1" s="219"/>
      <c r="AF1" s="219"/>
      <c r="AJ1" s="1"/>
      <c r="AP1" s="3"/>
      <c r="AQ1" t="s">
        <v>2</v>
      </c>
      <c r="AT1" s="219"/>
      <c r="AU1" s="219"/>
      <c r="AV1" s="219"/>
      <c r="AW1" s="219"/>
      <c r="AX1" s="219"/>
      <c r="BB1" s="1"/>
      <c r="BH1" s="2"/>
      <c r="BI1" s="4"/>
      <c r="BJ1" s="4"/>
      <c r="BK1" s="4"/>
      <c r="BL1" s="4"/>
      <c r="BM1" s="5">
        <f ca="1">NOW()</f>
        <v>41974.813944907408</v>
      </c>
      <c r="BN1" s="6"/>
      <c r="BO1" s="7"/>
      <c r="BP1" s="7"/>
      <c r="BQ1" s="7"/>
      <c r="BR1" s="7"/>
      <c r="BS1" s="7"/>
      <c r="BT1" s="7"/>
      <c r="BU1" s="5">
        <f ca="1">NOW()</f>
        <v>41974.813944907408</v>
      </c>
      <c r="BV1" s="8"/>
      <c r="BW1" s="5"/>
      <c r="BX1" s="5"/>
      <c r="BY1" s="5"/>
      <c r="BZ1" s="5">
        <f ca="1">NOW()</f>
        <v>41974.813944907408</v>
      </c>
    </row>
    <row r="2" spans="1:78">
      <c r="A2" s="9" t="s">
        <v>44</v>
      </c>
      <c r="Q2" s="1"/>
      <c r="X2" s="2"/>
      <c r="AJ2" s="1"/>
      <c r="AP2" s="3"/>
      <c r="BB2" s="1"/>
      <c r="BH2" s="2"/>
      <c r="BI2" s="4"/>
      <c r="BJ2" s="4"/>
      <c r="BK2" s="4"/>
      <c r="BL2" s="4"/>
      <c r="BM2" s="10">
        <f ca="1">NOW()</f>
        <v>41974.813944907408</v>
      </c>
      <c r="BN2" s="6"/>
      <c r="BO2" s="7"/>
      <c r="BP2" s="7"/>
      <c r="BQ2" s="7"/>
      <c r="BR2" s="7"/>
      <c r="BS2" s="7"/>
      <c r="BT2" s="7"/>
      <c r="BU2" s="10">
        <f ca="1">NOW()</f>
        <v>41974.813944907408</v>
      </c>
      <c r="BV2" s="11"/>
      <c r="BW2" s="10"/>
      <c r="BX2" s="10"/>
      <c r="BY2" s="10"/>
      <c r="BZ2" s="10">
        <f ca="1">NOW()</f>
        <v>41974.813944907408</v>
      </c>
    </row>
    <row r="3" spans="1:78">
      <c r="A3" t="s">
        <v>73</v>
      </c>
      <c r="F3" s="217" t="s">
        <v>3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"/>
      <c r="R3" s="217" t="s">
        <v>4</v>
      </c>
      <c r="S3" s="217"/>
      <c r="T3" s="217"/>
      <c r="U3" s="217"/>
      <c r="X3" s="2"/>
      <c r="Y3" s="217" t="s">
        <v>3</v>
      </c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1"/>
      <c r="AK3" s="217" t="s">
        <v>4</v>
      </c>
      <c r="AL3" s="217"/>
      <c r="AM3" s="217"/>
      <c r="AN3" s="217"/>
      <c r="AP3" s="3"/>
      <c r="AQ3" s="217" t="s">
        <v>3</v>
      </c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1"/>
      <c r="BC3" s="217" t="s">
        <v>4</v>
      </c>
      <c r="BD3" s="217"/>
      <c r="BE3" s="217"/>
      <c r="BF3" s="217"/>
      <c r="BH3" s="2"/>
      <c r="BI3" s="4"/>
      <c r="BJ3" s="12" t="s">
        <v>5</v>
      </c>
      <c r="BK3" s="4"/>
      <c r="BL3" s="4"/>
      <c r="BN3" s="6"/>
      <c r="BO3" s="7"/>
      <c r="BP3" s="13" t="s">
        <v>6</v>
      </c>
      <c r="BQ3" s="14"/>
      <c r="BR3" s="14"/>
      <c r="BS3" s="14"/>
      <c r="BT3" s="14"/>
      <c r="BU3" s="7"/>
      <c r="BV3" s="15"/>
      <c r="BW3" s="7"/>
      <c r="BX3" s="7"/>
      <c r="BY3" s="7"/>
      <c r="BZ3" s="7"/>
    </row>
    <row r="4" spans="1:78">
      <c r="O4" s="14" t="s">
        <v>7</v>
      </c>
      <c r="Q4" s="16"/>
      <c r="V4" s="14" t="s">
        <v>9</v>
      </c>
      <c r="W4" s="14"/>
      <c r="X4" s="2"/>
      <c r="AH4" s="14" t="s">
        <v>7</v>
      </c>
      <c r="AJ4" s="16"/>
      <c r="AO4" s="14" t="s">
        <v>9</v>
      </c>
      <c r="AP4" s="17"/>
      <c r="AZ4" s="14" t="s">
        <v>7</v>
      </c>
      <c r="BB4" s="16"/>
      <c r="BG4" s="14" t="s">
        <v>9</v>
      </c>
      <c r="BH4" s="17"/>
      <c r="BI4" s="4"/>
      <c r="BJ4" s="18" t="s">
        <v>10</v>
      </c>
      <c r="BK4" s="4"/>
      <c r="BL4" s="4"/>
      <c r="BN4" s="6"/>
      <c r="BO4" s="14"/>
      <c r="BP4" s="14" t="s">
        <v>10</v>
      </c>
      <c r="BQ4" s="14"/>
      <c r="BR4" s="14"/>
      <c r="BS4" s="14" t="s">
        <v>11</v>
      </c>
      <c r="BT4" s="14"/>
      <c r="BU4" s="7"/>
      <c r="BV4" s="15"/>
      <c r="BW4" s="218" t="s">
        <v>12</v>
      </c>
      <c r="BX4" s="218"/>
      <c r="BY4" s="218"/>
      <c r="BZ4" s="218"/>
    </row>
    <row r="5" spans="1:78" s="14" customFormat="1">
      <c r="A5" s="14" t="s">
        <v>13</v>
      </c>
      <c r="B5" s="14" t="s">
        <v>14</v>
      </c>
      <c r="C5" s="14" t="s">
        <v>8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28</v>
      </c>
      <c r="Q5" s="16"/>
      <c r="R5" s="14" t="s">
        <v>29</v>
      </c>
      <c r="S5" s="14" t="s">
        <v>30</v>
      </c>
      <c r="T5" s="14" t="s">
        <v>72</v>
      </c>
      <c r="U5" s="14" t="s">
        <v>25</v>
      </c>
      <c r="V5" s="14" t="s">
        <v>32</v>
      </c>
      <c r="W5" s="14" t="s">
        <v>33</v>
      </c>
      <c r="X5" s="17"/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  <c r="AE5" s="14" t="s">
        <v>23</v>
      </c>
      <c r="AF5" s="14" t="s">
        <v>24</v>
      </c>
      <c r="AG5" s="14" t="s">
        <v>25</v>
      </c>
      <c r="AH5" s="14" t="s">
        <v>26</v>
      </c>
      <c r="AI5" s="14" t="s">
        <v>28</v>
      </c>
      <c r="AJ5" s="16"/>
      <c r="AK5" s="14" t="s">
        <v>29</v>
      </c>
      <c r="AL5" s="14" t="s">
        <v>30</v>
      </c>
      <c r="AM5" s="14" t="s">
        <v>72</v>
      </c>
      <c r="AN5" s="14" t="s">
        <v>25</v>
      </c>
      <c r="AO5" s="14" t="s">
        <v>32</v>
      </c>
      <c r="AP5" s="17"/>
      <c r="AQ5" s="14" t="s">
        <v>17</v>
      </c>
      <c r="AR5" s="14" t="s">
        <v>18</v>
      </c>
      <c r="AS5" s="14" t="s">
        <v>19</v>
      </c>
      <c r="AT5" s="14" t="s">
        <v>20</v>
      </c>
      <c r="AU5" s="14" t="s">
        <v>21</v>
      </c>
      <c r="AV5" s="14" t="s">
        <v>22</v>
      </c>
      <c r="AW5" s="14" t="s">
        <v>23</v>
      </c>
      <c r="AX5" s="14" t="s">
        <v>24</v>
      </c>
      <c r="AY5" s="14" t="s">
        <v>25</v>
      </c>
      <c r="AZ5" s="14" t="s">
        <v>26</v>
      </c>
      <c r="BA5" s="14" t="s">
        <v>28</v>
      </c>
      <c r="BB5" s="16"/>
      <c r="BC5" s="14" t="s">
        <v>29</v>
      </c>
      <c r="BD5" s="14" t="s">
        <v>30</v>
      </c>
      <c r="BE5" s="14" t="s">
        <v>72</v>
      </c>
      <c r="BF5" s="14" t="s">
        <v>25</v>
      </c>
      <c r="BG5" s="14" t="s">
        <v>32</v>
      </c>
      <c r="BH5" s="17"/>
      <c r="BI5" s="18" t="s">
        <v>34</v>
      </c>
      <c r="BJ5" s="18" t="s">
        <v>35</v>
      </c>
      <c r="BK5" s="18" t="s">
        <v>36</v>
      </c>
      <c r="BL5" s="18" t="s">
        <v>28</v>
      </c>
      <c r="BM5" s="14" t="s">
        <v>37</v>
      </c>
      <c r="BN5" s="19"/>
      <c r="BO5" s="14" t="s">
        <v>34</v>
      </c>
      <c r="BP5" s="14" t="s">
        <v>35</v>
      </c>
      <c r="BQ5" s="14" t="s">
        <v>36</v>
      </c>
      <c r="BR5" s="20" t="s">
        <v>38</v>
      </c>
      <c r="BS5" s="14" t="s">
        <v>39</v>
      </c>
      <c r="BT5" s="20" t="s">
        <v>28</v>
      </c>
      <c r="BU5" s="14" t="s">
        <v>37</v>
      </c>
      <c r="BV5" s="19"/>
      <c r="BW5" s="20" t="s">
        <v>5</v>
      </c>
      <c r="BX5" s="20" t="s">
        <v>40</v>
      </c>
      <c r="BY5" s="20" t="s">
        <v>28</v>
      </c>
      <c r="BZ5" s="14" t="s">
        <v>37</v>
      </c>
    </row>
    <row r="6" spans="1:78">
      <c r="Q6" s="1"/>
      <c r="X6" s="2"/>
      <c r="AJ6" s="1"/>
      <c r="AP6" s="3"/>
      <c r="BB6" s="1"/>
      <c r="BH6" s="2"/>
      <c r="BN6" s="6"/>
      <c r="BV6" s="6"/>
    </row>
    <row r="7" spans="1:78" ht="13">
      <c r="A7">
        <v>1</v>
      </c>
      <c r="B7" s="33" t="s">
        <v>83</v>
      </c>
      <c r="C7" s="1"/>
      <c r="D7" s="1"/>
      <c r="E7" s="1"/>
      <c r="F7" s="21">
        <v>6.2</v>
      </c>
      <c r="G7" s="21">
        <v>6</v>
      </c>
      <c r="H7" s="21">
        <v>6.2</v>
      </c>
      <c r="I7" s="21">
        <v>6.2</v>
      </c>
      <c r="J7" s="21">
        <v>6.3</v>
      </c>
      <c r="K7" s="21">
        <v>6.5</v>
      </c>
      <c r="L7" s="21">
        <v>7</v>
      </c>
      <c r="M7" s="21">
        <v>6</v>
      </c>
      <c r="N7" s="22">
        <f t="shared" ref="N7:N12" si="0">SUM(F7:M7)</f>
        <v>50.4</v>
      </c>
      <c r="O7" s="23"/>
      <c r="P7" s="23"/>
      <c r="Q7" s="1"/>
      <c r="R7" s="24"/>
      <c r="S7" s="24"/>
      <c r="T7" s="24"/>
      <c r="U7" s="25"/>
      <c r="V7" s="25"/>
      <c r="W7" s="25"/>
      <c r="X7" s="2"/>
      <c r="Y7" s="21">
        <v>5.5</v>
      </c>
      <c r="Z7" s="21">
        <v>4.8</v>
      </c>
      <c r="AA7" s="21">
        <v>6.5</v>
      </c>
      <c r="AB7" s="21">
        <v>5</v>
      </c>
      <c r="AC7" s="21">
        <v>5.5</v>
      </c>
      <c r="AD7" s="21">
        <v>6.5</v>
      </c>
      <c r="AE7" s="21">
        <v>6</v>
      </c>
      <c r="AF7" s="21">
        <v>6</v>
      </c>
      <c r="AG7" s="22">
        <f t="shared" ref="AG7:AG12" si="1">SUM(Y7:AF7)</f>
        <v>45.8</v>
      </c>
      <c r="AH7" s="23"/>
      <c r="AI7" s="23"/>
      <c r="AJ7" s="1"/>
      <c r="AK7" s="24"/>
      <c r="AL7" s="24"/>
      <c r="AM7" s="24"/>
      <c r="AN7" s="25"/>
      <c r="AO7" s="25"/>
      <c r="AP7" s="26"/>
      <c r="AQ7" s="21"/>
      <c r="AR7" s="21"/>
      <c r="AS7" s="21"/>
      <c r="AT7" s="21"/>
      <c r="AU7" s="21"/>
      <c r="AV7" s="21"/>
      <c r="AW7" s="21"/>
      <c r="AX7" s="21"/>
      <c r="AY7" s="22">
        <f t="shared" ref="AY7:AY12" si="2">SUM(AQ7:AX7)</f>
        <v>0</v>
      </c>
      <c r="AZ7" s="23"/>
      <c r="BA7" s="23"/>
      <c r="BB7" s="1"/>
      <c r="BC7" s="24"/>
      <c r="BD7" s="24"/>
      <c r="BE7" s="24"/>
      <c r="BF7" s="25"/>
      <c r="BG7" s="25"/>
      <c r="BH7" s="27"/>
      <c r="BI7" s="25"/>
      <c r="BJ7" s="25"/>
      <c r="BK7" s="25"/>
      <c r="BL7" s="25"/>
      <c r="BM7" s="202"/>
      <c r="BN7" s="28"/>
      <c r="BO7" s="29"/>
      <c r="BP7" s="29"/>
      <c r="BQ7" s="29"/>
      <c r="BR7" s="29"/>
      <c r="BS7" s="29"/>
      <c r="BT7" s="29"/>
      <c r="BU7" s="29"/>
      <c r="BV7" s="6"/>
      <c r="BW7" s="29"/>
      <c r="BX7" s="29"/>
      <c r="BY7" s="29"/>
      <c r="BZ7" s="29"/>
    </row>
    <row r="8" spans="1:78" ht="13">
      <c r="A8">
        <v>2</v>
      </c>
      <c r="B8" s="33" t="s">
        <v>84</v>
      </c>
      <c r="C8" s="1"/>
      <c r="D8" s="1"/>
      <c r="E8" s="1"/>
      <c r="F8" s="21">
        <v>6.3</v>
      </c>
      <c r="G8" s="21">
        <v>6.5</v>
      </c>
      <c r="H8" s="21">
        <v>6.3</v>
      </c>
      <c r="I8" s="21">
        <v>6.2</v>
      </c>
      <c r="J8" s="21">
        <v>6</v>
      </c>
      <c r="K8" s="21">
        <v>6</v>
      </c>
      <c r="L8" s="21">
        <v>6.5</v>
      </c>
      <c r="M8" s="21">
        <v>6.2</v>
      </c>
      <c r="N8" s="22">
        <f t="shared" si="0"/>
        <v>50</v>
      </c>
      <c r="O8" s="23"/>
      <c r="P8" s="23"/>
      <c r="Q8" s="1"/>
      <c r="R8" s="1"/>
      <c r="S8" s="1"/>
      <c r="T8" s="1"/>
      <c r="U8" s="1"/>
      <c r="V8" s="1"/>
      <c r="W8" s="1"/>
      <c r="X8" s="2"/>
      <c r="Y8" s="21">
        <v>6.2</v>
      </c>
      <c r="Z8" s="21">
        <v>6.5</v>
      </c>
      <c r="AA8" s="21">
        <v>7</v>
      </c>
      <c r="AB8" s="21">
        <v>6.5</v>
      </c>
      <c r="AC8" s="21">
        <v>6</v>
      </c>
      <c r="AD8" s="21">
        <v>6.5</v>
      </c>
      <c r="AE8" s="21">
        <v>6.2</v>
      </c>
      <c r="AF8" s="21">
        <v>6</v>
      </c>
      <c r="AG8" s="22">
        <f t="shared" si="1"/>
        <v>50.900000000000006</v>
      </c>
      <c r="AH8" s="23"/>
      <c r="AI8" s="23"/>
      <c r="AJ8" s="1"/>
      <c r="AK8" s="1"/>
      <c r="AL8" s="1"/>
      <c r="AM8" s="1"/>
      <c r="AN8" s="1"/>
      <c r="AO8" s="1"/>
      <c r="AP8" s="3"/>
      <c r="AQ8" s="21"/>
      <c r="AR8" s="21"/>
      <c r="AS8" s="21"/>
      <c r="AT8" s="21"/>
      <c r="AU8" s="21"/>
      <c r="AV8" s="21"/>
      <c r="AW8" s="21"/>
      <c r="AX8" s="21"/>
      <c r="AY8" s="22">
        <f t="shared" si="2"/>
        <v>0</v>
      </c>
      <c r="AZ8" s="23"/>
      <c r="BA8" s="23"/>
      <c r="BB8" s="1"/>
      <c r="BC8" s="1"/>
      <c r="BD8" s="1"/>
      <c r="BE8" s="1"/>
      <c r="BF8" s="1"/>
      <c r="BG8" s="1"/>
      <c r="BH8" s="2"/>
      <c r="BI8" s="1"/>
      <c r="BJ8" s="1"/>
      <c r="BK8" s="1"/>
      <c r="BL8" s="1"/>
      <c r="BM8" s="202"/>
      <c r="BN8" s="6"/>
      <c r="BO8" s="29"/>
      <c r="BP8" s="29"/>
      <c r="BQ8" s="29"/>
      <c r="BR8" s="29"/>
      <c r="BS8" s="29"/>
      <c r="BT8" s="29"/>
      <c r="BU8" s="29"/>
      <c r="BV8" s="6"/>
      <c r="BW8" s="29"/>
      <c r="BX8" s="29"/>
      <c r="BY8" s="29"/>
      <c r="BZ8" s="29"/>
    </row>
    <row r="9" spans="1:78" ht="13">
      <c r="A9">
        <v>3</v>
      </c>
      <c r="B9" s="33" t="s">
        <v>85</v>
      </c>
      <c r="C9" s="1"/>
      <c r="D9" s="1"/>
      <c r="E9" s="1"/>
      <c r="F9" s="21">
        <v>6</v>
      </c>
      <c r="G9" s="21">
        <v>6.5</v>
      </c>
      <c r="H9" s="21">
        <v>6.8</v>
      </c>
      <c r="I9" s="21">
        <v>5.3</v>
      </c>
      <c r="J9" s="21">
        <v>6</v>
      </c>
      <c r="K9" s="21">
        <v>6</v>
      </c>
      <c r="L9" s="21">
        <v>6.3</v>
      </c>
      <c r="M9" s="21">
        <v>6.2</v>
      </c>
      <c r="N9" s="22">
        <f t="shared" si="0"/>
        <v>49.1</v>
      </c>
      <c r="O9" s="23"/>
      <c r="P9" s="23"/>
      <c r="Q9" s="1"/>
      <c r="R9" s="1"/>
      <c r="S9" s="1"/>
      <c r="T9" s="1"/>
      <c r="U9" s="1"/>
      <c r="V9" s="1"/>
      <c r="W9" s="1"/>
      <c r="X9" s="2"/>
      <c r="Y9" s="21">
        <v>6.2</v>
      </c>
      <c r="Z9" s="21">
        <v>6.8</v>
      </c>
      <c r="AA9" s="21">
        <v>7.2</v>
      </c>
      <c r="AB9" s="21">
        <v>6</v>
      </c>
      <c r="AC9" s="21">
        <v>7</v>
      </c>
      <c r="AD9" s="21">
        <v>7</v>
      </c>
      <c r="AE9" s="21">
        <v>7</v>
      </c>
      <c r="AF9" s="21">
        <v>7</v>
      </c>
      <c r="AG9" s="22">
        <f t="shared" si="1"/>
        <v>54.2</v>
      </c>
      <c r="AH9" s="23"/>
      <c r="AI9" s="23"/>
      <c r="AJ9" s="1"/>
      <c r="AK9" s="1"/>
      <c r="AL9" s="1"/>
      <c r="AM9" s="1"/>
      <c r="AN9" s="1"/>
      <c r="AO9" s="1"/>
      <c r="AP9" s="3"/>
      <c r="AQ9" s="21"/>
      <c r="AR9" s="21"/>
      <c r="AS9" s="21"/>
      <c r="AT9" s="21"/>
      <c r="AU9" s="21"/>
      <c r="AV9" s="21"/>
      <c r="AW9" s="21"/>
      <c r="AX9" s="21"/>
      <c r="AY9" s="22">
        <f t="shared" si="2"/>
        <v>0</v>
      </c>
      <c r="AZ9" s="23"/>
      <c r="BA9" s="23"/>
      <c r="BB9" s="1"/>
      <c r="BC9" s="1"/>
      <c r="BD9" s="1"/>
      <c r="BE9" s="1"/>
      <c r="BF9" s="1"/>
      <c r="BG9" s="1"/>
      <c r="BH9" s="2"/>
      <c r="BI9" s="1"/>
      <c r="BJ9" s="1"/>
      <c r="BK9" s="1"/>
      <c r="BL9" s="1"/>
      <c r="BM9" s="202"/>
      <c r="BN9" s="6"/>
      <c r="BO9" s="29"/>
      <c r="BP9" s="29"/>
      <c r="BQ9" s="29"/>
      <c r="BR9" s="29"/>
      <c r="BS9" s="29"/>
      <c r="BT9" s="29"/>
      <c r="BU9" s="29"/>
      <c r="BV9" s="6"/>
      <c r="BW9" s="29"/>
      <c r="BX9" s="29"/>
      <c r="BY9" s="29"/>
      <c r="BZ9" s="29"/>
    </row>
    <row r="10" spans="1:78" ht="13">
      <c r="A10">
        <v>4</v>
      </c>
      <c r="B10" s="33" t="s">
        <v>86</v>
      </c>
      <c r="C10" s="1"/>
      <c r="D10" s="1"/>
      <c r="E10" s="1"/>
      <c r="F10" s="21">
        <v>4.9000000000000004</v>
      </c>
      <c r="G10" s="21">
        <v>5.2</v>
      </c>
      <c r="H10" s="21">
        <v>4.5</v>
      </c>
      <c r="I10" s="21">
        <v>5.2</v>
      </c>
      <c r="J10" s="21">
        <v>5</v>
      </c>
      <c r="K10" s="21">
        <v>5.2</v>
      </c>
      <c r="L10" s="21">
        <v>5.5</v>
      </c>
      <c r="M10" s="21">
        <v>5.2</v>
      </c>
      <c r="N10" s="22">
        <f t="shared" si="0"/>
        <v>40.700000000000003</v>
      </c>
      <c r="O10" s="23"/>
      <c r="P10" s="23"/>
      <c r="Q10" s="1"/>
      <c r="R10" s="1"/>
      <c r="S10" s="1"/>
      <c r="T10" s="1"/>
      <c r="U10" s="1"/>
      <c r="V10" s="1"/>
      <c r="W10" s="1"/>
      <c r="X10" s="2"/>
      <c r="Y10" s="21">
        <v>5</v>
      </c>
      <c r="Z10" s="21">
        <v>4.8</v>
      </c>
      <c r="AA10" s="21">
        <v>5.2</v>
      </c>
      <c r="AB10" s="21">
        <v>4.8</v>
      </c>
      <c r="AC10" s="21">
        <v>5.2</v>
      </c>
      <c r="AD10" s="21">
        <v>6</v>
      </c>
      <c r="AE10" s="21">
        <v>5.8</v>
      </c>
      <c r="AF10" s="21">
        <v>5</v>
      </c>
      <c r="AG10" s="22">
        <f t="shared" si="1"/>
        <v>41.8</v>
      </c>
      <c r="AH10" s="23"/>
      <c r="AI10" s="23"/>
      <c r="AJ10" s="1"/>
      <c r="AK10" s="1"/>
      <c r="AL10" s="1"/>
      <c r="AM10" s="1"/>
      <c r="AN10" s="1"/>
      <c r="AO10" s="1"/>
      <c r="AP10" s="3"/>
      <c r="AQ10" s="21"/>
      <c r="AR10" s="21"/>
      <c r="AS10" s="21"/>
      <c r="AT10" s="21"/>
      <c r="AU10" s="21"/>
      <c r="AV10" s="21"/>
      <c r="AW10" s="21"/>
      <c r="AX10" s="21"/>
      <c r="AY10" s="22">
        <f t="shared" si="2"/>
        <v>0</v>
      </c>
      <c r="AZ10" s="23"/>
      <c r="BA10" s="23"/>
      <c r="BB10" s="1"/>
      <c r="BC10" s="1"/>
      <c r="BD10" s="1"/>
      <c r="BE10" s="1"/>
      <c r="BF10" s="1"/>
      <c r="BG10" s="1"/>
      <c r="BH10" s="2"/>
      <c r="BI10" s="1"/>
      <c r="BJ10" s="1"/>
      <c r="BK10" s="1"/>
      <c r="BL10" s="1"/>
      <c r="BM10" s="202"/>
      <c r="BN10" s="6"/>
      <c r="BO10" s="29"/>
      <c r="BP10" s="29"/>
      <c r="BQ10" s="29"/>
      <c r="BR10" s="29"/>
      <c r="BS10" s="29"/>
      <c r="BT10" s="29"/>
      <c r="BU10" s="29"/>
      <c r="BV10" s="6"/>
      <c r="BW10" s="29"/>
      <c r="BX10" s="29"/>
      <c r="BY10" s="29"/>
      <c r="BZ10" s="29"/>
    </row>
    <row r="11" spans="1:78" ht="13">
      <c r="A11">
        <v>5</v>
      </c>
      <c r="B11" s="33" t="s">
        <v>87</v>
      </c>
      <c r="C11" s="1"/>
      <c r="D11" s="1"/>
      <c r="E11" s="1"/>
      <c r="F11" s="21">
        <v>4.5</v>
      </c>
      <c r="G11" s="21">
        <v>5.7</v>
      </c>
      <c r="H11" s="21">
        <v>5</v>
      </c>
      <c r="I11" s="21">
        <v>5.5</v>
      </c>
      <c r="J11" s="21">
        <v>5.5</v>
      </c>
      <c r="K11" s="21">
        <v>5.3</v>
      </c>
      <c r="L11" s="21">
        <v>5.3</v>
      </c>
      <c r="M11" s="21">
        <v>5.5</v>
      </c>
      <c r="N11" s="22">
        <f t="shared" si="0"/>
        <v>42.3</v>
      </c>
      <c r="O11" s="23"/>
      <c r="P11" s="23"/>
      <c r="Q11" s="1"/>
      <c r="R11" s="1"/>
      <c r="S11" s="1"/>
      <c r="T11" s="1"/>
      <c r="U11" s="1"/>
      <c r="V11" s="1"/>
      <c r="W11" s="1"/>
      <c r="X11" s="2"/>
      <c r="Y11" s="21">
        <v>4</v>
      </c>
      <c r="Z11" s="21">
        <v>5.5</v>
      </c>
      <c r="AA11" s="21">
        <v>5.8</v>
      </c>
      <c r="AB11" s="21">
        <v>6</v>
      </c>
      <c r="AC11" s="21">
        <v>6.2</v>
      </c>
      <c r="AD11" s="21">
        <v>5.8</v>
      </c>
      <c r="AE11" s="21">
        <v>6.2</v>
      </c>
      <c r="AF11" s="21">
        <v>5.5</v>
      </c>
      <c r="AG11" s="22">
        <f t="shared" si="1"/>
        <v>45</v>
      </c>
      <c r="AH11" s="23"/>
      <c r="AI11" s="23"/>
      <c r="AJ11" s="1"/>
      <c r="AK11" s="1"/>
      <c r="AL11" s="1"/>
      <c r="AM11" s="1"/>
      <c r="AN11" s="1"/>
      <c r="AO11" s="1"/>
      <c r="AP11" s="3"/>
      <c r="AQ11" s="21"/>
      <c r="AR11" s="21"/>
      <c r="AS11" s="21"/>
      <c r="AT11" s="21"/>
      <c r="AU11" s="21"/>
      <c r="AV11" s="21"/>
      <c r="AW11" s="21"/>
      <c r="AX11" s="21"/>
      <c r="AY11" s="22">
        <f t="shared" si="2"/>
        <v>0</v>
      </c>
      <c r="AZ11" s="23"/>
      <c r="BA11" s="23"/>
      <c r="BB11" s="1"/>
      <c r="BC11" s="1"/>
      <c r="BD11" s="1"/>
      <c r="BE11" s="1"/>
      <c r="BF11" s="1"/>
      <c r="BG11" s="1"/>
      <c r="BH11" s="2"/>
      <c r="BI11" s="1"/>
      <c r="BJ11" s="1"/>
      <c r="BK11" s="1"/>
      <c r="BL11" s="1"/>
      <c r="BM11" s="202"/>
      <c r="BN11" s="6"/>
      <c r="BO11" s="29"/>
      <c r="BP11" s="29"/>
      <c r="BQ11" s="29"/>
      <c r="BR11" s="29"/>
      <c r="BS11" s="29"/>
      <c r="BT11" s="29"/>
      <c r="BU11" s="29"/>
      <c r="BV11" s="6"/>
      <c r="BW11" s="29"/>
      <c r="BX11" s="29"/>
      <c r="BY11" s="29"/>
      <c r="BZ11" s="29"/>
    </row>
    <row r="12" spans="1:78" ht="13">
      <c r="A12">
        <v>6</v>
      </c>
      <c r="B12" s="33" t="s">
        <v>88</v>
      </c>
      <c r="C12" s="1"/>
      <c r="D12" s="1"/>
      <c r="E12" s="1"/>
      <c r="F12" s="21">
        <v>6</v>
      </c>
      <c r="G12" s="21">
        <v>6</v>
      </c>
      <c r="H12" s="21">
        <v>6.5</v>
      </c>
      <c r="I12" s="21">
        <v>6.5</v>
      </c>
      <c r="J12" s="21">
        <v>6</v>
      </c>
      <c r="K12" s="21">
        <v>6</v>
      </c>
      <c r="L12" s="21">
        <v>6.3</v>
      </c>
      <c r="M12" s="21">
        <v>5.5</v>
      </c>
      <c r="N12" s="22">
        <f t="shared" si="0"/>
        <v>48.8</v>
      </c>
      <c r="O12" s="23"/>
      <c r="P12" s="23"/>
      <c r="Q12" s="1"/>
      <c r="R12" s="1"/>
      <c r="S12" s="1"/>
      <c r="T12" s="1"/>
      <c r="U12" s="1"/>
      <c r="V12" s="1"/>
      <c r="W12" s="1"/>
      <c r="X12" s="2"/>
      <c r="Y12" s="21">
        <v>6.5</v>
      </c>
      <c r="Z12" s="21">
        <v>4.8</v>
      </c>
      <c r="AA12" s="21">
        <v>6</v>
      </c>
      <c r="AB12" s="21">
        <v>6</v>
      </c>
      <c r="AC12" s="21">
        <v>5.2</v>
      </c>
      <c r="AD12" s="21">
        <v>5.5</v>
      </c>
      <c r="AE12" s="21">
        <v>6.5</v>
      </c>
      <c r="AF12" s="21">
        <v>6</v>
      </c>
      <c r="AG12" s="22">
        <f t="shared" si="1"/>
        <v>46.5</v>
      </c>
      <c r="AH12" s="23"/>
      <c r="AI12" s="23"/>
      <c r="AJ12" s="1"/>
      <c r="AK12" s="1"/>
      <c r="AL12" s="1"/>
      <c r="AM12" s="1"/>
      <c r="AN12" s="1"/>
      <c r="AO12" s="1"/>
      <c r="AP12" s="3"/>
      <c r="AQ12" s="21"/>
      <c r="AR12" s="21"/>
      <c r="AS12" s="21"/>
      <c r="AT12" s="21"/>
      <c r="AU12" s="21"/>
      <c r="AV12" s="21"/>
      <c r="AW12" s="21"/>
      <c r="AX12" s="21"/>
      <c r="AY12" s="22">
        <f t="shared" si="2"/>
        <v>0</v>
      </c>
      <c r="AZ12" s="23"/>
      <c r="BA12" s="23"/>
      <c r="BB12" s="1"/>
      <c r="BC12" s="1"/>
      <c r="BD12" s="1"/>
      <c r="BE12" s="1"/>
      <c r="BF12" s="1"/>
      <c r="BG12" s="1"/>
      <c r="BH12" s="2"/>
      <c r="BI12" s="1"/>
      <c r="BJ12" s="1"/>
      <c r="BK12" s="1"/>
      <c r="BL12" s="1"/>
      <c r="BM12" s="202"/>
      <c r="BN12" s="6"/>
      <c r="BO12" s="29"/>
      <c r="BP12" s="29"/>
      <c r="BQ12" s="29"/>
      <c r="BR12" s="29"/>
      <c r="BS12" s="29"/>
      <c r="BT12" s="29"/>
      <c r="BU12" s="29"/>
      <c r="BV12" s="6"/>
      <c r="BW12" s="29"/>
      <c r="BX12" s="29"/>
      <c r="BY12" s="29"/>
      <c r="BZ12" s="29"/>
    </row>
    <row r="13" spans="1:78" ht="13">
      <c r="A13" s="30" t="s">
        <v>41</v>
      </c>
      <c r="B13" s="35"/>
      <c r="C13" s="36" t="s">
        <v>89</v>
      </c>
      <c r="D13" s="36" t="s">
        <v>90</v>
      </c>
      <c r="E13" s="36" t="s">
        <v>91</v>
      </c>
      <c r="F13" s="1"/>
      <c r="G13" s="1"/>
      <c r="H13" s="1"/>
      <c r="I13" s="1"/>
      <c r="J13" s="1"/>
      <c r="K13" s="1"/>
      <c r="L13" s="1" t="s">
        <v>42</v>
      </c>
      <c r="M13" s="1"/>
      <c r="N13" s="31">
        <f>SUM(N7:N12)</f>
        <v>281.3</v>
      </c>
      <c r="O13" s="31">
        <f>(N13/6)/8</f>
        <v>5.8604166666666666</v>
      </c>
      <c r="P13" s="31">
        <f>O13</f>
        <v>5.8604166666666666</v>
      </c>
      <c r="Q13" s="1"/>
      <c r="R13" s="21"/>
      <c r="S13" s="21"/>
      <c r="T13" s="21"/>
      <c r="U13" s="31">
        <f>(R13*0.25)+(S13*0.5)+(T13*0.25)</f>
        <v>0</v>
      </c>
      <c r="V13" s="31">
        <f>(P13+U13)/2</f>
        <v>2.9302083333333333</v>
      </c>
      <c r="W13" s="32"/>
      <c r="X13" s="2"/>
      <c r="Y13" s="1"/>
      <c r="Z13" s="1"/>
      <c r="AA13" s="1"/>
      <c r="AB13" s="1"/>
      <c r="AC13" s="1"/>
      <c r="AD13" s="1"/>
      <c r="AE13" s="1" t="s">
        <v>42</v>
      </c>
      <c r="AF13" s="1"/>
      <c r="AG13" s="31">
        <f>SUM(AG7:AG12)</f>
        <v>284.2</v>
      </c>
      <c r="AH13" s="31">
        <f>(AG13/6)/8</f>
        <v>5.9208333333333334</v>
      </c>
      <c r="AI13" s="31">
        <f>AH13</f>
        <v>5.9208333333333334</v>
      </c>
      <c r="AJ13" s="1"/>
      <c r="AK13" s="21"/>
      <c r="AL13" s="21"/>
      <c r="AM13" s="21"/>
      <c r="AN13" s="31">
        <f>(AK13*0.25)+(AL13*0.5)+(AM13*0.25)</f>
        <v>0</v>
      </c>
      <c r="AO13" s="31">
        <f>(AI13+AN13)/2</f>
        <v>2.9604166666666667</v>
      </c>
      <c r="AP13" s="3"/>
      <c r="AQ13" s="1"/>
      <c r="AR13" s="1"/>
      <c r="AS13" s="1"/>
      <c r="AT13" s="1"/>
      <c r="AU13" s="1"/>
      <c r="AV13" s="1"/>
      <c r="AW13" s="1" t="s">
        <v>42</v>
      </c>
      <c r="AX13" s="1"/>
      <c r="AY13" s="31">
        <f>SUM(AY7:AY12)</f>
        <v>0</v>
      </c>
      <c r="AZ13" s="31">
        <f>(AY13/6)/8</f>
        <v>0</v>
      </c>
      <c r="BA13" s="31">
        <f>AZ13</f>
        <v>0</v>
      </c>
      <c r="BB13" s="1"/>
      <c r="BC13" s="21"/>
      <c r="BD13" s="21"/>
      <c r="BE13" s="21"/>
      <c r="BF13" s="31">
        <f>(BC13*0.25)+(BD13*0.5)+(BE13*0.25)</f>
        <v>0</v>
      </c>
      <c r="BG13" s="31">
        <f>(BA13+BF13)/2</f>
        <v>0</v>
      </c>
      <c r="BH13" s="27"/>
      <c r="BI13" s="31">
        <f>P13</f>
        <v>5.8604166666666666</v>
      </c>
      <c r="BJ13" s="31">
        <f>AI13</f>
        <v>5.9208333333333334</v>
      </c>
      <c r="BK13" s="31"/>
      <c r="BL13" s="31">
        <f>AVERAGE(BI13:BK13)</f>
        <v>5.890625</v>
      </c>
      <c r="BM13" s="203">
        <v>1</v>
      </c>
      <c r="BN13" s="28"/>
      <c r="BO13" s="31">
        <f>U13</f>
        <v>0</v>
      </c>
      <c r="BP13" s="31">
        <f>AN13</f>
        <v>0</v>
      </c>
      <c r="BQ13" s="31">
        <f>BF13</f>
        <v>0</v>
      </c>
      <c r="BR13" s="31">
        <f>AVERAGE(BO13:BQ13)</f>
        <v>0</v>
      </c>
      <c r="BS13" s="31">
        <f>W13</f>
        <v>0</v>
      </c>
      <c r="BT13" s="31">
        <f>BR13-BS13</f>
        <v>0</v>
      </c>
      <c r="BV13" s="6"/>
      <c r="BW13" s="31">
        <f>BL13</f>
        <v>5.890625</v>
      </c>
      <c r="BX13" s="31">
        <f>BT13</f>
        <v>0</v>
      </c>
      <c r="BY13" s="31">
        <f>AVERAGE(BW13,BX13)</f>
        <v>2.9453125</v>
      </c>
    </row>
    <row r="14" spans="1:78" ht="13">
      <c r="A14">
        <v>1</v>
      </c>
      <c r="B14" s="33" t="s">
        <v>92</v>
      </c>
      <c r="C14" s="1"/>
      <c r="D14" s="1"/>
      <c r="E14" s="1"/>
      <c r="F14" s="21">
        <v>5.7</v>
      </c>
      <c r="G14" s="21">
        <v>6</v>
      </c>
      <c r="H14" s="21">
        <v>4.5</v>
      </c>
      <c r="I14" s="21">
        <v>4.7</v>
      </c>
      <c r="J14" s="21">
        <v>5.5</v>
      </c>
      <c r="K14" s="21">
        <v>5.5</v>
      </c>
      <c r="L14" s="21">
        <v>6</v>
      </c>
      <c r="M14" s="21">
        <v>5.2</v>
      </c>
      <c r="N14" s="22">
        <f t="shared" ref="N14:N19" si="3">SUM(F14:M14)</f>
        <v>43.1</v>
      </c>
      <c r="O14" s="23"/>
      <c r="P14" s="23"/>
      <c r="Q14" s="1"/>
      <c r="R14" s="24"/>
      <c r="S14" s="24"/>
      <c r="T14" s="24"/>
      <c r="U14" s="25"/>
      <c r="V14" s="25"/>
      <c r="W14" s="25"/>
      <c r="X14" s="2"/>
      <c r="Y14" s="21">
        <v>5.2</v>
      </c>
      <c r="Z14" s="21">
        <v>6.8</v>
      </c>
      <c r="AA14" s="21">
        <v>6.8</v>
      </c>
      <c r="AB14" s="21">
        <v>7</v>
      </c>
      <c r="AC14" s="21">
        <v>7</v>
      </c>
      <c r="AD14" s="21">
        <v>6.8</v>
      </c>
      <c r="AE14" s="21">
        <v>7.2</v>
      </c>
      <c r="AF14" s="21">
        <v>5</v>
      </c>
      <c r="AG14" s="22">
        <f t="shared" ref="AG14:AG19" si="4">SUM(Y14:AF14)</f>
        <v>51.8</v>
      </c>
      <c r="AH14" s="23"/>
      <c r="AI14" s="23"/>
      <c r="AJ14" s="1"/>
      <c r="AK14" s="24"/>
      <c r="AL14" s="24"/>
      <c r="AM14" s="24"/>
      <c r="AN14" s="25"/>
      <c r="AO14" s="25"/>
      <c r="AP14" s="26"/>
      <c r="AQ14" s="21"/>
      <c r="AR14" s="21"/>
      <c r="AS14" s="21"/>
      <c r="AT14" s="21"/>
      <c r="AU14" s="21"/>
      <c r="AV14" s="21"/>
      <c r="AW14" s="21"/>
      <c r="AX14" s="21"/>
      <c r="AY14" s="22">
        <f t="shared" ref="AY14:AY19" si="5">SUM(AQ14:AX14)</f>
        <v>0</v>
      </c>
      <c r="AZ14" s="23"/>
      <c r="BA14" s="23"/>
      <c r="BB14" s="1"/>
      <c r="BC14" s="24"/>
      <c r="BD14" s="24"/>
      <c r="BE14" s="24"/>
      <c r="BF14" s="25"/>
      <c r="BG14" s="25"/>
      <c r="BH14" s="27"/>
      <c r="BI14" s="25"/>
      <c r="BJ14" s="25"/>
      <c r="BK14" s="25"/>
      <c r="BL14" s="25"/>
      <c r="BM14" s="202"/>
      <c r="BN14" s="28"/>
      <c r="BO14" s="29"/>
      <c r="BP14" s="29"/>
      <c r="BQ14" s="29"/>
      <c r="BR14" s="29"/>
      <c r="BS14" s="29"/>
      <c r="BT14" s="29"/>
      <c r="BU14" s="29"/>
      <c r="BV14" s="6"/>
      <c r="BW14" s="29"/>
      <c r="BX14" s="29"/>
      <c r="BY14" s="29"/>
      <c r="BZ14" s="29"/>
    </row>
    <row r="15" spans="1:78" ht="13">
      <c r="A15">
        <v>2</v>
      </c>
      <c r="B15" s="33" t="s">
        <v>93</v>
      </c>
      <c r="C15" s="1"/>
      <c r="D15" s="1"/>
      <c r="E15" s="1"/>
      <c r="F15" s="21">
        <v>6.2</v>
      </c>
      <c r="G15" s="21">
        <v>6.5</v>
      </c>
      <c r="H15" s="21">
        <v>6.2</v>
      </c>
      <c r="I15" s="21">
        <v>6.7</v>
      </c>
      <c r="J15" s="21">
        <v>6.3</v>
      </c>
      <c r="K15" s="21">
        <v>6.3</v>
      </c>
      <c r="L15" s="21">
        <v>7</v>
      </c>
      <c r="M15" s="21">
        <v>6.2</v>
      </c>
      <c r="N15" s="22">
        <f t="shared" si="3"/>
        <v>51.4</v>
      </c>
      <c r="O15" s="23"/>
      <c r="P15" s="23"/>
      <c r="Q15" s="1"/>
      <c r="R15" s="1"/>
      <c r="S15" s="1"/>
      <c r="T15" s="1"/>
      <c r="U15" s="1"/>
      <c r="V15" s="1"/>
      <c r="W15" s="1"/>
      <c r="X15" s="2"/>
      <c r="Y15" s="21">
        <v>5.3</v>
      </c>
      <c r="Z15" s="21">
        <v>6.8</v>
      </c>
      <c r="AA15" s="21">
        <v>7</v>
      </c>
      <c r="AB15" s="21">
        <v>7</v>
      </c>
      <c r="AC15" s="21">
        <v>7.5</v>
      </c>
      <c r="AD15" s="21">
        <v>7.5</v>
      </c>
      <c r="AE15" s="21">
        <v>8</v>
      </c>
      <c r="AF15" s="21">
        <v>8</v>
      </c>
      <c r="AG15" s="22">
        <f t="shared" si="4"/>
        <v>57.1</v>
      </c>
      <c r="AH15" s="23"/>
      <c r="AI15" s="23"/>
      <c r="AJ15" s="1"/>
      <c r="AK15" s="1"/>
      <c r="AL15" s="1"/>
      <c r="AM15" s="1"/>
      <c r="AN15" s="1"/>
      <c r="AO15" s="1"/>
      <c r="AP15" s="3"/>
      <c r="AQ15" s="21"/>
      <c r="AR15" s="21"/>
      <c r="AS15" s="21"/>
      <c r="AT15" s="21"/>
      <c r="AU15" s="21"/>
      <c r="AV15" s="21"/>
      <c r="AW15" s="21"/>
      <c r="AX15" s="21"/>
      <c r="AY15" s="22">
        <f t="shared" si="5"/>
        <v>0</v>
      </c>
      <c r="AZ15" s="23"/>
      <c r="BA15" s="23"/>
      <c r="BB15" s="1"/>
      <c r="BC15" s="1"/>
      <c r="BD15" s="1"/>
      <c r="BE15" s="1"/>
      <c r="BF15" s="1"/>
      <c r="BG15" s="1"/>
      <c r="BH15" s="2"/>
      <c r="BI15" s="1"/>
      <c r="BJ15" s="1"/>
      <c r="BK15" s="1"/>
      <c r="BL15" s="1"/>
      <c r="BM15" s="202"/>
      <c r="BN15" s="6"/>
      <c r="BO15" s="29"/>
      <c r="BP15" s="29"/>
      <c r="BQ15" s="29"/>
      <c r="BR15" s="29"/>
      <c r="BS15" s="29"/>
      <c r="BT15" s="29"/>
      <c r="BU15" s="29"/>
      <c r="BV15" s="6"/>
      <c r="BW15" s="29"/>
      <c r="BX15" s="29"/>
      <c r="BY15" s="29"/>
      <c r="BZ15" s="29"/>
    </row>
    <row r="16" spans="1:78" ht="13">
      <c r="A16">
        <v>3</v>
      </c>
      <c r="B16" s="33" t="s">
        <v>94</v>
      </c>
      <c r="C16" s="1"/>
      <c r="D16" s="1"/>
      <c r="E16" s="1"/>
      <c r="F16" s="21">
        <v>6.5</v>
      </c>
      <c r="G16" s="21">
        <v>6.5</v>
      </c>
      <c r="H16" s="21">
        <v>6.3</v>
      </c>
      <c r="I16" s="21">
        <v>6.5</v>
      </c>
      <c r="J16" s="21">
        <v>6.2</v>
      </c>
      <c r="K16" s="21">
        <v>6.2</v>
      </c>
      <c r="L16" s="21">
        <v>7</v>
      </c>
      <c r="M16" s="21">
        <v>6</v>
      </c>
      <c r="N16" s="22">
        <f t="shared" si="3"/>
        <v>51.2</v>
      </c>
      <c r="O16" s="23"/>
      <c r="P16" s="23"/>
      <c r="Q16" s="1"/>
      <c r="R16" s="1"/>
      <c r="S16" s="1"/>
      <c r="T16" s="1"/>
      <c r="U16" s="1"/>
      <c r="V16" s="1"/>
      <c r="W16" s="1"/>
      <c r="X16" s="2"/>
      <c r="Y16" s="21">
        <v>5.8</v>
      </c>
      <c r="Z16" s="21">
        <v>6.8</v>
      </c>
      <c r="AA16" s="21">
        <v>6.8</v>
      </c>
      <c r="AB16" s="21">
        <v>7.5</v>
      </c>
      <c r="AC16" s="21">
        <v>6.5</v>
      </c>
      <c r="AD16" s="21">
        <v>6.8</v>
      </c>
      <c r="AE16" s="21">
        <v>7</v>
      </c>
      <c r="AF16" s="21">
        <v>6</v>
      </c>
      <c r="AG16" s="22">
        <f t="shared" si="4"/>
        <v>53.199999999999996</v>
      </c>
      <c r="AH16" s="23"/>
      <c r="AI16" s="23"/>
      <c r="AJ16" s="1"/>
      <c r="AK16" s="1"/>
      <c r="AL16" s="1"/>
      <c r="AM16" s="1"/>
      <c r="AN16" s="1"/>
      <c r="AO16" s="1"/>
      <c r="AP16" s="3"/>
      <c r="AQ16" s="21"/>
      <c r="AR16" s="21"/>
      <c r="AS16" s="21"/>
      <c r="AT16" s="21"/>
      <c r="AU16" s="21"/>
      <c r="AV16" s="21"/>
      <c r="AW16" s="21"/>
      <c r="AX16" s="21"/>
      <c r="AY16" s="22">
        <f t="shared" si="5"/>
        <v>0</v>
      </c>
      <c r="AZ16" s="23"/>
      <c r="BA16" s="23"/>
      <c r="BB16" s="1"/>
      <c r="BC16" s="1"/>
      <c r="BD16" s="1"/>
      <c r="BE16" s="1"/>
      <c r="BF16" s="1"/>
      <c r="BG16" s="1"/>
      <c r="BH16" s="2"/>
      <c r="BI16" s="1"/>
      <c r="BJ16" s="1"/>
      <c r="BK16" s="1"/>
      <c r="BL16" s="1"/>
      <c r="BM16" s="202"/>
      <c r="BN16" s="6"/>
      <c r="BO16" s="29"/>
      <c r="BP16" s="29"/>
      <c r="BQ16" s="29"/>
      <c r="BR16" s="29"/>
      <c r="BS16" s="29"/>
      <c r="BT16" s="29"/>
      <c r="BU16" s="29"/>
      <c r="BV16" s="6"/>
      <c r="BW16" s="29"/>
      <c r="BX16" s="29"/>
      <c r="BY16" s="29"/>
      <c r="BZ16" s="29"/>
    </row>
    <row r="17" spans="1:78" ht="13">
      <c r="A17">
        <v>4</v>
      </c>
      <c r="B17" s="33" t="s">
        <v>95</v>
      </c>
      <c r="C17" s="1"/>
      <c r="D17" s="1"/>
      <c r="E17" s="1"/>
      <c r="F17" s="21">
        <v>6.3</v>
      </c>
      <c r="G17" s="21">
        <v>6.5</v>
      </c>
      <c r="H17" s="21">
        <v>6.5</v>
      </c>
      <c r="I17" s="21">
        <v>6.3</v>
      </c>
      <c r="J17" s="21">
        <v>6</v>
      </c>
      <c r="K17" s="21">
        <v>6</v>
      </c>
      <c r="L17" s="21">
        <v>6.5</v>
      </c>
      <c r="M17" s="21">
        <v>6.2</v>
      </c>
      <c r="N17" s="22">
        <f t="shared" si="3"/>
        <v>50.300000000000004</v>
      </c>
      <c r="O17" s="23"/>
      <c r="P17" s="23"/>
      <c r="Q17" s="1"/>
      <c r="R17" s="1"/>
      <c r="S17" s="1"/>
      <c r="T17" s="1"/>
      <c r="U17" s="1"/>
      <c r="V17" s="1"/>
      <c r="W17" s="1"/>
      <c r="X17" s="2"/>
      <c r="Y17" s="21">
        <v>6</v>
      </c>
      <c r="Z17" s="21">
        <v>5.8</v>
      </c>
      <c r="AA17" s="21">
        <v>7.2</v>
      </c>
      <c r="AB17" s="21">
        <v>8</v>
      </c>
      <c r="AC17" s="21">
        <v>6.8</v>
      </c>
      <c r="AD17" s="21">
        <v>6.8</v>
      </c>
      <c r="AE17" s="21">
        <v>6</v>
      </c>
      <c r="AF17" s="21">
        <v>5</v>
      </c>
      <c r="AG17" s="22">
        <f t="shared" si="4"/>
        <v>51.599999999999994</v>
      </c>
      <c r="AH17" s="23"/>
      <c r="AI17" s="23"/>
      <c r="AJ17" s="1"/>
      <c r="AK17" s="1"/>
      <c r="AL17" s="1"/>
      <c r="AM17" s="1"/>
      <c r="AN17" s="1"/>
      <c r="AO17" s="1"/>
      <c r="AP17" s="3"/>
      <c r="AQ17" s="21"/>
      <c r="AR17" s="21"/>
      <c r="AS17" s="21"/>
      <c r="AT17" s="21"/>
      <c r="AU17" s="21"/>
      <c r="AV17" s="21"/>
      <c r="AW17" s="21"/>
      <c r="AX17" s="21"/>
      <c r="AY17" s="22">
        <f t="shared" si="5"/>
        <v>0</v>
      </c>
      <c r="AZ17" s="23"/>
      <c r="BA17" s="23"/>
      <c r="BB17" s="1"/>
      <c r="BC17" s="1"/>
      <c r="BD17" s="1"/>
      <c r="BE17" s="1"/>
      <c r="BF17" s="1"/>
      <c r="BG17" s="1"/>
      <c r="BH17" s="2"/>
      <c r="BI17" s="1"/>
      <c r="BJ17" s="1"/>
      <c r="BK17" s="1"/>
      <c r="BL17" s="1"/>
      <c r="BM17" s="202"/>
      <c r="BN17" s="6"/>
      <c r="BO17" s="29"/>
      <c r="BP17" s="29"/>
      <c r="BQ17" s="29"/>
      <c r="BR17" s="29"/>
      <c r="BS17" s="29"/>
      <c r="BT17" s="29"/>
      <c r="BU17" s="29"/>
      <c r="BV17" s="6"/>
      <c r="BW17" s="29"/>
      <c r="BX17" s="29"/>
      <c r="BY17" s="29"/>
      <c r="BZ17" s="29"/>
    </row>
    <row r="18" spans="1:78" ht="13">
      <c r="A18">
        <v>5</v>
      </c>
      <c r="B18" s="33" t="s">
        <v>96</v>
      </c>
      <c r="C18" s="1"/>
      <c r="D18" s="1"/>
      <c r="E18" s="1"/>
      <c r="F18" s="21">
        <v>2.5</v>
      </c>
      <c r="G18" s="21">
        <v>4.9000000000000004</v>
      </c>
      <c r="H18" s="21">
        <v>4.5</v>
      </c>
      <c r="I18" s="21">
        <v>5.3</v>
      </c>
      <c r="J18" s="21">
        <v>5.5</v>
      </c>
      <c r="K18" s="21">
        <v>5.3</v>
      </c>
      <c r="L18" s="21">
        <v>6</v>
      </c>
      <c r="M18" s="21">
        <v>5.3</v>
      </c>
      <c r="N18" s="22">
        <f t="shared" si="3"/>
        <v>39.299999999999997</v>
      </c>
      <c r="O18" s="23"/>
      <c r="P18" s="23"/>
      <c r="Q18" s="1"/>
      <c r="R18" s="1"/>
      <c r="S18" s="1"/>
      <c r="T18" s="1"/>
      <c r="U18" s="1"/>
      <c r="V18" s="1"/>
      <c r="W18" s="1"/>
      <c r="X18" s="2"/>
      <c r="Y18" s="21">
        <v>6</v>
      </c>
      <c r="Z18" s="21">
        <v>6</v>
      </c>
      <c r="AA18" s="21">
        <v>7</v>
      </c>
      <c r="AB18" s="21">
        <v>7</v>
      </c>
      <c r="AC18" s="21">
        <v>5.8</v>
      </c>
      <c r="AD18" s="21">
        <v>6</v>
      </c>
      <c r="AE18" s="21">
        <v>6.2</v>
      </c>
      <c r="AF18" s="21">
        <v>6</v>
      </c>
      <c r="AG18" s="22">
        <f t="shared" si="4"/>
        <v>50</v>
      </c>
      <c r="AH18" s="23"/>
      <c r="AI18" s="23"/>
      <c r="AJ18" s="1"/>
      <c r="AK18" s="1"/>
      <c r="AL18" s="1"/>
      <c r="AM18" s="1"/>
      <c r="AN18" s="1"/>
      <c r="AO18" s="1"/>
      <c r="AP18" s="3"/>
      <c r="AQ18" s="21"/>
      <c r="AR18" s="21"/>
      <c r="AS18" s="21"/>
      <c r="AT18" s="21"/>
      <c r="AU18" s="21"/>
      <c r="AV18" s="21"/>
      <c r="AW18" s="21"/>
      <c r="AX18" s="21"/>
      <c r="AY18" s="22">
        <f t="shared" si="5"/>
        <v>0</v>
      </c>
      <c r="AZ18" s="23"/>
      <c r="BA18" s="23"/>
      <c r="BB18" s="1"/>
      <c r="BC18" s="1"/>
      <c r="BD18" s="1"/>
      <c r="BE18" s="1"/>
      <c r="BF18" s="1"/>
      <c r="BG18" s="1"/>
      <c r="BH18" s="2"/>
      <c r="BI18" s="1"/>
      <c r="BJ18" s="1"/>
      <c r="BK18" s="1"/>
      <c r="BL18" s="1"/>
      <c r="BM18" s="202"/>
      <c r="BN18" s="6"/>
      <c r="BO18" s="29"/>
      <c r="BP18" s="29"/>
      <c r="BQ18" s="29"/>
      <c r="BR18" s="29"/>
      <c r="BS18" s="29"/>
      <c r="BT18" s="29"/>
      <c r="BU18" s="29"/>
      <c r="BV18" s="6"/>
      <c r="BW18" s="29"/>
      <c r="BX18" s="29"/>
      <c r="BY18" s="29"/>
      <c r="BZ18" s="29"/>
    </row>
    <row r="19" spans="1:78" ht="13">
      <c r="A19">
        <v>6</v>
      </c>
      <c r="B19" s="39" t="s">
        <v>100</v>
      </c>
      <c r="C19" s="1"/>
      <c r="D19" s="1"/>
      <c r="E19" s="1"/>
      <c r="F19" s="21">
        <v>2.5</v>
      </c>
      <c r="G19" s="21">
        <v>5.6</v>
      </c>
      <c r="H19" s="21">
        <v>5</v>
      </c>
      <c r="I19" s="21">
        <v>5.7</v>
      </c>
      <c r="J19" s="21">
        <v>5.3</v>
      </c>
      <c r="K19" s="21">
        <v>5.2</v>
      </c>
      <c r="L19" s="21">
        <v>0</v>
      </c>
      <c r="M19" s="21">
        <v>0</v>
      </c>
      <c r="N19" s="22">
        <f t="shared" si="3"/>
        <v>29.3</v>
      </c>
      <c r="O19" s="23"/>
      <c r="P19" s="23"/>
      <c r="Q19" s="1"/>
      <c r="R19" s="1"/>
      <c r="S19" s="1"/>
      <c r="T19" s="1"/>
      <c r="U19" s="1"/>
      <c r="V19" s="1"/>
      <c r="W19" s="1"/>
      <c r="X19" s="2"/>
      <c r="Y19" s="21">
        <v>5.5</v>
      </c>
      <c r="Z19" s="21">
        <v>5.9</v>
      </c>
      <c r="AA19" s="21">
        <v>6.2</v>
      </c>
      <c r="AB19" s="21">
        <v>7</v>
      </c>
      <c r="AC19" s="21">
        <v>6</v>
      </c>
      <c r="AD19" s="21">
        <v>6</v>
      </c>
      <c r="AE19" s="21">
        <v>0</v>
      </c>
      <c r="AF19" s="21">
        <v>0</v>
      </c>
      <c r="AG19" s="22">
        <f t="shared" si="4"/>
        <v>36.6</v>
      </c>
      <c r="AH19" s="23"/>
      <c r="AI19" s="23"/>
      <c r="AJ19" s="1"/>
      <c r="AK19" s="1"/>
      <c r="AL19" s="1"/>
      <c r="AM19" s="1"/>
      <c r="AN19" s="1"/>
      <c r="AO19" s="1"/>
      <c r="AP19" s="3"/>
      <c r="AQ19" s="21"/>
      <c r="AR19" s="21"/>
      <c r="AS19" s="21"/>
      <c r="AT19" s="21"/>
      <c r="AU19" s="21"/>
      <c r="AV19" s="21"/>
      <c r="AW19" s="21"/>
      <c r="AX19" s="21"/>
      <c r="AY19" s="22">
        <f t="shared" si="5"/>
        <v>0</v>
      </c>
      <c r="AZ19" s="23"/>
      <c r="BA19" s="23"/>
      <c r="BB19" s="1"/>
      <c r="BC19" s="1"/>
      <c r="BD19" s="1"/>
      <c r="BE19" s="1"/>
      <c r="BF19" s="1"/>
      <c r="BG19" s="1"/>
      <c r="BH19" s="2"/>
      <c r="BI19" s="1"/>
      <c r="BJ19" s="1"/>
      <c r="BK19" s="1"/>
      <c r="BL19" s="1"/>
      <c r="BM19" s="202"/>
      <c r="BN19" s="6"/>
      <c r="BO19" s="29"/>
      <c r="BP19" s="29"/>
      <c r="BQ19" s="29"/>
      <c r="BR19" s="29"/>
      <c r="BS19" s="29"/>
      <c r="BT19" s="29"/>
      <c r="BU19" s="29"/>
      <c r="BV19" s="6"/>
      <c r="BW19" s="29"/>
      <c r="BX19" s="29"/>
      <c r="BY19" s="29"/>
      <c r="BZ19" s="29"/>
    </row>
    <row r="20" spans="1:78" ht="13">
      <c r="A20" s="30" t="s">
        <v>41</v>
      </c>
      <c r="B20" s="35"/>
      <c r="C20" s="36" t="s">
        <v>97</v>
      </c>
      <c r="D20" s="99" t="s">
        <v>152</v>
      </c>
      <c r="E20" s="36" t="s">
        <v>99</v>
      </c>
      <c r="F20" s="1"/>
      <c r="G20" s="1"/>
      <c r="H20" s="1"/>
      <c r="I20" s="1"/>
      <c r="J20" s="1"/>
      <c r="K20" s="1"/>
      <c r="L20" s="1" t="s">
        <v>42</v>
      </c>
      <c r="M20" s="1"/>
      <c r="N20" s="31">
        <f>SUM(N14:N19)</f>
        <v>264.60000000000002</v>
      </c>
      <c r="O20" s="31">
        <f>(N20/6)/8</f>
        <v>5.5125000000000002</v>
      </c>
      <c r="P20" s="31">
        <f>O20</f>
        <v>5.5125000000000002</v>
      </c>
      <c r="Q20" s="1"/>
      <c r="R20" s="21"/>
      <c r="S20" s="21"/>
      <c r="T20" s="21"/>
      <c r="U20" s="31">
        <f>(R20*0.25)+(S20*0.5)+(T20*0.25)</f>
        <v>0</v>
      </c>
      <c r="V20" s="31">
        <f>(P20+U20)/2</f>
        <v>2.7562500000000001</v>
      </c>
      <c r="W20" s="32"/>
      <c r="X20" s="2"/>
      <c r="Y20" s="1"/>
      <c r="Z20" s="1"/>
      <c r="AA20" s="1"/>
      <c r="AB20" s="1"/>
      <c r="AC20" s="1"/>
      <c r="AD20" s="1"/>
      <c r="AE20" s="1" t="s">
        <v>42</v>
      </c>
      <c r="AF20" s="1"/>
      <c r="AG20" s="31">
        <f>SUM(AG14:AG19)</f>
        <v>300.3</v>
      </c>
      <c r="AH20" s="31">
        <f>(AG20/6)/8</f>
        <v>6.2562500000000005</v>
      </c>
      <c r="AI20" s="31">
        <f>AH20</f>
        <v>6.2562500000000005</v>
      </c>
      <c r="AJ20" s="1"/>
      <c r="AK20" s="21"/>
      <c r="AL20" s="21"/>
      <c r="AM20" s="21"/>
      <c r="AN20" s="31">
        <f>(AK20*0.25)+(AL20*0.5)+(AM20*0.25)</f>
        <v>0</v>
      </c>
      <c r="AO20" s="31">
        <f>(AI20+AN20)/2</f>
        <v>3.1281250000000003</v>
      </c>
      <c r="AP20" s="3"/>
      <c r="AQ20" s="1"/>
      <c r="AR20" s="1"/>
      <c r="AS20" s="1"/>
      <c r="AT20" s="1"/>
      <c r="AU20" s="1"/>
      <c r="AV20" s="1"/>
      <c r="AW20" s="1" t="s">
        <v>42</v>
      </c>
      <c r="AX20" s="1"/>
      <c r="AY20" s="31">
        <f>SUM(AY14:AY19)</f>
        <v>0</v>
      </c>
      <c r="AZ20" s="31">
        <f>(AY20/6)/8</f>
        <v>0</v>
      </c>
      <c r="BA20" s="31">
        <f>AZ20</f>
        <v>0</v>
      </c>
      <c r="BB20" s="1"/>
      <c r="BC20" s="21"/>
      <c r="BD20" s="21"/>
      <c r="BE20" s="21"/>
      <c r="BF20" s="31">
        <f>(BC20*0.25)+(BD20*0.5)+(BE20*0.25)</f>
        <v>0</v>
      </c>
      <c r="BG20" s="31">
        <f>(BA20+BF20)/2</f>
        <v>0</v>
      </c>
      <c r="BH20" s="27"/>
      <c r="BI20" s="31">
        <f>P20</f>
        <v>5.5125000000000002</v>
      </c>
      <c r="BJ20" s="31">
        <f>AI20</f>
        <v>6.2562500000000005</v>
      </c>
      <c r="BK20" s="31"/>
      <c r="BL20" s="31">
        <f>AVERAGE(BI20:BK20)</f>
        <v>5.8843750000000004</v>
      </c>
      <c r="BM20" s="203">
        <v>2</v>
      </c>
      <c r="BN20" s="28"/>
      <c r="BO20" s="31">
        <f>U20</f>
        <v>0</v>
      </c>
      <c r="BP20" s="31">
        <f>AN20</f>
        <v>0</v>
      </c>
      <c r="BQ20" s="31">
        <f>BF20</f>
        <v>0</v>
      </c>
      <c r="BR20" s="31">
        <f>AVERAGE(BO20:BQ20)</f>
        <v>0</v>
      </c>
      <c r="BS20" s="31">
        <f>W20</f>
        <v>0</v>
      </c>
      <c r="BT20" s="31">
        <f>BR20-BS20</f>
        <v>0</v>
      </c>
      <c r="BV20" s="6"/>
      <c r="BW20" s="31">
        <f>BL20</f>
        <v>5.8843750000000004</v>
      </c>
      <c r="BX20" s="31">
        <f>BT20</f>
        <v>0</v>
      </c>
      <c r="BY20" s="31">
        <f>AVERAGE(BW20,BX20)</f>
        <v>2.9421875000000002</v>
      </c>
    </row>
    <row r="21" spans="1:78" ht="13">
      <c r="A21">
        <v>1</v>
      </c>
      <c r="B21" s="33" t="s">
        <v>74</v>
      </c>
      <c r="C21" s="1"/>
      <c r="D21" s="1"/>
      <c r="E21" s="1"/>
      <c r="F21" s="21">
        <v>6</v>
      </c>
      <c r="G21" s="21">
        <v>7.2</v>
      </c>
      <c r="H21" s="21">
        <v>6</v>
      </c>
      <c r="I21" s="21">
        <v>6</v>
      </c>
      <c r="J21" s="21">
        <v>6.5</v>
      </c>
      <c r="K21" s="21">
        <v>6.5</v>
      </c>
      <c r="L21" s="21">
        <v>6.5</v>
      </c>
      <c r="M21" s="21">
        <v>6</v>
      </c>
      <c r="N21" s="22">
        <f t="shared" ref="N21:N26" si="6">SUM(F21:M21)</f>
        <v>50.7</v>
      </c>
      <c r="O21" s="23"/>
      <c r="P21" s="23"/>
      <c r="Q21" s="1"/>
      <c r="R21" s="24"/>
      <c r="S21" s="24"/>
      <c r="T21" s="24"/>
      <c r="U21" s="25"/>
      <c r="V21" s="25"/>
      <c r="W21" s="25"/>
      <c r="X21" s="2"/>
      <c r="Y21" s="21">
        <v>7</v>
      </c>
      <c r="Z21" s="21">
        <v>7</v>
      </c>
      <c r="AA21" s="21">
        <v>7.8</v>
      </c>
      <c r="AB21" s="21">
        <v>5</v>
      </c>
      <c r="AC21" s="21">
        <v>7</v>
      </c>
      <c r="AD21" s="21">
        <v>8</v>
      </c>
      <c r="AE21" s="21">
        <v>8</v>
      </c>
      <c r="AF21" s="21">
        <v>6</v>
      </c>
      <c r="AG21" s="22">
        <f t="shared" ref="AG21:AG26" si="7">SUM(Y21:AF21)</f>
        <v>55.8</v>
      </c>
      <c r="AH21" s="23"/>
      <c r="AI21" s="23"/>
      <c r="AJ21" s="1"/>
      <c r="AK21" s="24"/>
      <c r="AL21" s="24"/>
      <c r="AM21" s="24"/>
      <c r="AN21" s="25"/>
      <c r="AO21" s="25"/>
      <c r="AP21" s="26"/>
      <c r="AQ21" s="21"/>
      <c r="AR21" s="21"/>
      <c r="AS21" s="21"/>
      <c r="AT21" s="21"/>
      <c r="AU21" s="21"/>
      <c r="AV21" s="21"/>
      <c r="AW21" s="21"/>
      <c r="AX21" s="21"/>
      <c r="AY21" s="22">
        <f t="shared" ref="AY21:AY26" si="8">SUM(AQ21:AX21)</f>
        <v>0</v>
      </c>
      <c r="AZ21" s="23"/>
      <c r="BA21" s="23"/>
      <c r="BB21" s="1"/>
      <c r="BC21" s="24"/>
      <c r="BD21" s="24"/>
      <c r="BE21" s="24"/>
      <c r="BF21" s="25"/>
      <c r="BG21" s="25"/>
      <c r="BH21" s="27"/>
      <c r="BI21" s="25"/>
      <c r="BJ21" s="25"/>
      <c r="BK21" s="25"/>
      <c r="BL21" s="25"/>
      <c r="BM21" s="202"/>
      <c r="BN21" s="28"/>
      <c r="BO21" s="29"/>
      <c r="BP21" s="29"/>
      <c r="BQ21" s="29"/>
      <c r="BR21" s="29"/>
      <c r="BS21" s="29"/>
      <c r="BT21" s="29"/>
      <c r="BU21" s="29"/>
      <c r="BV21" s="6"/>
      <c r="BW21" s="29"/>
      <c r="BX21" s="29"/>
      <c r="BY21" s="29"/>
      <c r="BZ21" s="29"/>
    </row>
    <row r="22" spans="1:78" ht="13">
      <c r="A22">
        <v>2</v>
      </c>
      <c r="B22" s="33" t="s">
        <v>75</v>
      </c>
      <c r="C22" s="1"/>
      <c r="D22" s="1"/>
      <c r="E22" s="1"/>
      <c r="F22" s="21">
        <v>5.2</v>
      </c>
      <c r="G22" s="21">
        <v>5.5</v>
      </c>
      <c r="H22" s="21">
        <v>5.5</v>
      </c>
      <c r="I22" s="21">
        <v>5.5</v>
      </c>
      <c r="J22" s="21">
        <v>5.3</v>
      </c>
      <c r="K22" s="21">
        <v>5.3</v>
      </c>
      <c r="L22" s="21">
        <v>6</v>
      </c>
      <c r="M22" s="21">
        <v>5.3</v>
      </c>
      <c r="N22" s="22">
        <f t="shared" si="6"/>
        <v>43.599999999999994</v>
      </c>
      <c r="O22" s="23"/>
      <c r="P22" s="23"/>
      <c r="Q22" s="1"/>
      <c r="R22" s="1"/>
      <c r="S22" s="1"/>
      <c r="T22" s="1"/>
      <c r="U22" s="1"/>
      <c r="V22" s="1"/>
      <c r="W22" s="1"/>
      <c r="X22" s="2"/>
      <c r="Y22" s="21">
        <v>6.2</v>
      </c>
      <c r="Z22" s="21">
        <v>5.8</v>
      </c>
      <c r="AA22" s="21">
        <v>5</v>
      </c>
      <c r="AB22" s="21">
        <v>6</v>
      </c>
      <c r="AC22" s="21">
        <v>3</v>
      </c>
      <c r="AD22" s="21">
        <v>5</v>
      </c>
      <c r="AE22" s="21">
        <v>6.3</v>
      </c>
      <c r="AF22" s="21">
        <v>5</v>
      </c>
      <c r="AG22" s="22">
        <f t="shared" si="7"/>
        <v>42.3</v>
      </c>
      <c r="AH22" s="23"/>
      <c r="AI22" s="23"/>
      <c r="AJ22" s="1"/>
      <c r="AK22" s="1"/>
      <c r="AL22" s="1"/>
      <c r="AM22" s="1"/>
      <c r="AN22" s="1"/>
      <c r="AO22" s="1"/>
      <c r="AP22" s="3"/>
      <c r="AQ22" s="21"/>
      <c r="AR22" s="21"/>
      <c r="AS22" s="21"/>
      <c r="AT22" s="21"/>
      <c r="AU22" s="21"/>
      <c r="AV22" s="21"/>
      <c r="AW22" s="21"/>
      <c r="AX22" s="21"/>
      <c r="AY22" s="22">
        <f t="shared" si="8"/>
        <v>0</v>
      </c>
      <c r="AZ22" s="23"/>
      <c r="BA22" s="23"/>
      <c r="BB22" s="1"/>
      <c r="BC22" s="1"/>
      <c r="BD22" s="1"/>
      <c r="BE22" s="1"/>
      <c r="BF22" s="1"/>
      <c r="BG22" s="1"/>
      <c r="BH22" s="2"/>
      <c r="BI22" s="1"/>
      <c r="BJ22" s="1"/>
      <c r="BK22" s="1"/>
      <c r="BL22" s="1"/>
      <c r="BM22" s="202"/>
      <c r="BN22" s="6"/>
      <c r="BO22" s="29"/>
      <c r="BP22" s="29"/>
      <c r="BQ22" s="29"/>
      <c r="BR22" s="29"/>
      <c r="BS22" s="29"/>
      <c r="BT22" s="29"/>
      <c r="BU22" s="29"/>
      <c r="BV22" s="6"/>
      <c r="BW22" s="29"/>
      <c r="BX22" s="29"/>
      <c r="BY22" s="29"/>
      <c r="BZ22" s="29"/>
    </row>
    <row r="23" spans="1:78" ht="13">
      <c r="A23">
        <v>3</v>
      </c>
      <c r="B23" s="33" t="s">
        <v>76</v>
      </c>
      <c r="C23" s="1"/>
      <c r="D23" s="1"/>
      <c r="E23" s="1"/>
      <c r="F23" s="21">
        <v>6.2</v>
      </c>
      <c r="G23" s="21">
        <v>6.5</v>
      </c>
      <c r="H23" s="21">
        <v>6</v>
      </c>
      <c r="I23" s="21">
        <v>5</v>
      </c>
      <c r="J23" s="21">
        <v>6</v>
      </c>
      <c r="K23" s="21">
        <v>6.2</v>
      </c>
      <c r="L23" s="21">
        <v>6.5</v>
      </c>
      <c r="M23" s="21">
        <v>5.3</v>
      </c>
      <c r="N23" s="22">
        <f t="shared" si="6"/>
        <v>47.699999999999996</v>
      </c>
      <c r="O23" s="23"/>
      <c r="P23" s="23"/>
      <c r="Q23" s="1"/>
      <c r="R23" s="1"/>
      <c r="S23" s="1"/>
      <c r="T23" s="1"/>
      <c r="U23" s="1"/>
      <c r="V23" s="1"/>
      <c r="W23" s="1"/>
      <c r="X23" s="2"/>
      <c r="Y23" s="21">
        <v>5.5</v>
      </c>
      <c r="Z23" s="21">
        <v>6.2</v>
      </c>
      <c r="AA23" s="21">
        <v>6.3</v>
      </c>
      <c r="AB23" s="21">
        <v>6</v>
      </c>
      <c r="AC23" s="21">
        <v>6.5</v>
      </c>
      <c r="AD23" s="21">
        <v>6</v>
      </c>
      <c r="AE23" s="21">
        <v>5.5</v>
      </c>
      <c r="AF23" s="21">
        <v>5</v>
      </c>
      <c r="AG23" s="22">
        <f t="shared" si="7"/>
        <v>47</v>
      </c>
      <c r="AH23" s="23"/>
      <c r="AI23" s="23"/>
      <c r="AJ23" s="1"/>
      <c r="AK23" s="1"/>
      <c r="AL23" s="1"/>
      <c r="AM23" s="1"/>
      <c r="AN23" s="1"/>
      <c r="AO23" s="1"/>
      <c r="AP23" s="3"/>
      <c r="AQ23" s="21"/>
      <c r="AR23" s="21"/>
      <c r="AS23" s="21"/>
      <c r="AT23" s="21"/>
      <c r="AU23" s="21"/>
      <c r="AV23" s="21"/>
      <c r="AW23" s="21"/>
      <c r="AX23" s="21"/>
      <c r="AY23" s="22">
        <f t="shared" si="8"/>
        <v>0</v>
      </c>
      <c r="AZ23" s="23"/>
      <c r="BA23" s="23"/>
      <c r="BB23" s="1"/>
      <c r="BC23" s="1"/>
      <c r="BD23" s="1"/>
      <c r="BE23" s="1"/>
      <c r="BF23" s="1"/>
      <c r="BG23" s="1"/>
      <c r="BH23" s="2"/>
      <c r="BI23" s="1"/>
      <c r="BJ23" s="1"/>
      <c r="BK23" s="1"/>
      <c r="BL23" s="1"/>
      <c r="BM23" s="202"/>
      <c r="BN23" s="6"/>
      <c r="BO23" s="29"/>
      <c r="BP23" s="29"/>
      <c r="BQ23" s="29"/>
      <c r="BR23" s="29"/>
      <c r="BS23" s="29"/>
      <c r="BT23" s="29"/>
      <c r="BU23" s="29"/>
      <c r="BV23" s="6"/>
      <c r="BW23" s="29"/>
      <c r="BX23" s="29"/>
      <c r="BY23" s="29"/>
      <c r="BZ23" s="29"/>
    </row>
    <row r="24" spans="1:78" ht="13">
      <c r="A24">
        <v>4</v>
      </c>
      <c r="B24" s="33" t="s">
        <v>77</v>
      </c>
      <c r="C24" s="1"/>
      <c r="D24" s="1"/>
      <c r="E24" s="1"/>
      <c r="F24" s="21">
        <v>5.2</v>
      </c>
      <c r="G24" s="21">
        <v>5.3</v>
      </c>
      <c r="H24" s="21">
        <v>5.2</v>
      </c>
      <c r="I24" s="21">
        <v>5.2</v>
      </c>
      <c r="J24" s="21">
        <v>5</v>
      </c>
      <c r="K24" s="21">
        <v>5.2</v>
      </c>
      <c r="L24" s="21">
        <v>5.3</v>
      </c>
      <c r="M24" s="21">
        <v>4.7</v>
      </c>
      <c r="N24" s="22">
        <f t="shared" si="6"/>
        <v>41.1</v>
      </c>
      <c r="O24" s="23"/>
      <c r="P24" s="23"/>
      <c r="Q24" s="1"/>
      <c r="R24" s="1"/>
      <c r="S24" s="1"/>
      <c r="T24" s="1"/>
      <c r="U24" s="1"/>
      <c r="V24" s="1"/>
      <c r="W24" s="1"/>
      <c r="X24" s="2"/>
      <c r="Y24" s="21">
        <v>6.5</v>
      </c>
      <c r="Z24" s="21">
        <v>6</v>
      </c>
      <c r="AA24" s="21">
        <v>4</v>
      </c>
      <c r="AB24" s="21">
        <v>4.5</v>
      </c>
      <c r="AC24" s="21">
        <v>6</v>
      </c>
      <c r="AD24" s="21">
        <v>5.3</v>
      </c>
      <c r="AE24" s="21">
        <v>6.5</v>
      </c>
      <c r="AF24" s="21">
        <v>5</v>
      </c>
      <c r="AG24" s="22">
        <f t="shared" si="7"/>
        <v>43.8</v>
      </c>
      <c r="AH24" s="23"/>
      <c r="AI24" s="23"/>
      <c r="AJ24" s="1"/>
      <c r="AK24" s="1"/>
      <c r="AL24" s="1"/>
      <c r="AM24" s="1"/>
      <c r="AN24" s="1"/>
      <c r="AO24" s="1"/>
      <c r="AP24" s="3"/>
      <c r="AQ24" s="21"/>
      <c r="AR24" s="21"/>
      <c r="AS24" s="21"/>
      <c r="AT24" s="21"/>
      <c r="AU24" s="21"/>
      <c r="AV24" s="21"/>
      <c r="AW24" s="21"/>
      <c r="AX24" s="21"/>
      <c r="AY24" s="22">
        <f t="shared" si="8"/>
        <v>0</v>
      </c>
      <c r="AZ24" s="23"/>
      <c r="BA24" s="23"/>
      <c r="BB24" s="1"/>
      <c r="BC24" s="1"/>
      <c r="BD24" s="1"/>
      <c r="BE24" s="1"/>
      <c r="BF24" s="1"/>
      <c r="BG24" s="1"/>
      <c r="BH24" s="2"/>
      <c r="BI24" s="1"/>
      <c r="BJ24" s="1"/>
      <c r="BK24" s="1"/>
      <c r="BL24" s="1"/>
      <c r="BM24" s="202"/>
      <c r="BN24" s="6"/>
      <c r="BO24" s="29"/>
      <c r="BP24" s="29"/>
      <c r="BQ24" s="29"/>
      <c r="BR24" s="29"/>
      <c r="BS24" s="29"/>
      <c r="BT24" s="29"/>
      <c r="BU24" s="29"/>
      <c r="BV24" s="6"/>
      <c r="BW24" s="29"/>
      <c r="BX24" s="29"/>
      <c r="BY24" s="29"/>
      <c r="BZ24" s="29"/>
    </row>
    <row r="25" spans="1:78" ht="13">
      <c r="A25">
        <v>5</v>
      </c>
      <c r="B25" s="33" t="s">
        <v>78</v>
      </c>
      <c r="C25" s="1"/>
      <c r="D25" s="1"/>
      <c r="E25" s="1"/>
      <c r="F25" s="21">
        <v>3</v>
      </c>
      <c r="G25" s="21">
        <v>4.2</v>
      </c>
      <c r="H25" s="21">
        <v>4.5</v>
      </c>
      <c r="I25" s="21">
        <v>4.7</v>
      </c>
      <c r="J25" s="21">
        <v>4.7</v>
      </c>
      <c r="K25" s="21">
        <v>3.5</v>
      </c>
      <c r="L25" s="21">
        <v>5.2</v>
      </c>
      <c r="M25" s="21">
        <v>4.5</v>
      </c>
      <c r="N25" s="22">
        <f t="shared" si="6"/>
        <v>34.299999999999997</v>
      </c>
      <c r="O25" s="23"/>
      <c r="P25" s="23"/>
      <c r="Q25" s="1"/>
      <c r="R25" s="1"/>
      <c r="S25" s="1"/>
      <c r="T25" s="1"/>
      <c r="U25" s="1"/>
      <c r="V25" s="1"/>
      <c r="W25" s="1"/>
      <c r="X25" s="2"/>
      <c r="Y25" s="21">
        <v>4</v>
      </c>
      <c r="Z25" s="21">
        <v>5.2</v>
      </c>
      <c r="AA25" s="21">
        <v>4.8</v>
      </c>
      <c r="AB25" s="21">
        <v>5.5</v>
      </c>
      <c r="AC25" s="21">
        <v>5</v>
      </c>
      <c r="AD25" s="21">
        <v>6</v>
      </c>
      <c r="AE25" s="21">
        <v>4</v>
      </c>
      <c r="AF25" s="21">
        <v>5</v>
      </c>
      <c r="AG25" s="22">
        <f t="shared" si="7"/>
        <v>39.5</v>
      </c>
      <c r="AH25" s="23"/>
      <c r="AI25" s="23"/>
      <c r="AJ25" s="1"/>
      <c r="AK25" s="1"/>
      <c r="AL25" s="1"/>
      <c r="AM25" s="1"/>
      <c r="AN25" s="1"/>
      <c r="AO25" s="1"/>
      <c r="AP25" s="3"/>
      <c r="AQ25" s="21"/>
      <c r="AR25" s="21"/>
      <c r="AS25" s="21"/>
      <c r="AT25" s="21"/>
      <c r="AU25" s="21"/>
      <c r="AV25" s="21"/>
      <c r="AW25" s="21"/>
      <c r="AX25" s="21"/>
      <c r="AY25" s="22">
        <f t="shared" si="8"/>
        <v>0</v>
      </c>
      <c r="AZ25" s="23"/>
      <c r="BA25" s="23"/>
      <c r="BB25" s="1"/>
      <c r="BC25" s="1"/>
      <c r="BD25" s="1"/>
      <c r="BE25" s="1"/>
      <c r="BF25" s="1"/>
      <c r="BG25" s="1"/>
      <c r="BH25" s="2"/>
      <c r="BI25" s="1"/>
      <c r="BJ25" s="1"/>
      <c r="BK25" s="1"/>
      <c r="BL25" s="1"/>
      <c r="BM25" s="202"/>
      <c r="BN25" s="6"/>
      <c r="BO25" s="29"/>
      <c r="BP25" s="29"/>
      <c r="BQ25" s="29"/>
      <c r="BR25" s="29"/>
      <c r="BS25" s="29"/>
      <c r="BT25" s="29"/>
      <c r="BU25" s="29"/>
      <c r="BV25" s="6"/>
      <c r="BW25" s="29"/>
      <c r="BX25" s="29"/>
      <c r="BY25" s="29"/>
      <c r="BZ25" s="29"/>
    </row>
    <row r="26" spans="1:78" ht="13">
      <c r="A26">
        <v>6</v>
      </c>
      <c r="B26" s="33" t="s">
        <v>79</v>
      </c>
      <c r="C26" s="1"/>
      <c r="D26" s="1"/>
      <c r="E26" s="1"/>
      <c r="F26" s="21">
        <v>3</v>
      </c>
      <c r="G26" s="21">
        <v>4.5</v>
      </c>
      <c r="H26" s="21">
        <v>3</v>
      </c>
      <c r="I26" s="21">
        <v>4.7</v>
      </c>
      <c r="J26" s="21">
        <v>4.5</v>
      </c>
      <c r="K26" s="21">
        <v>4.3</v>
      </c>
      <c r="L26" s="21">
        <v>4.9000000000000004</v>
      </c>
      <c r="M26" s="21">
        <v>4.2</v>
      </c>
      <c r="N26" s="22">
        <f t="shared" si="6"/>
        <v>33.1</v>
      </c>
      <c r="O26" s="23"/>
      <c r="P26" s="23"/>
      <c r="Q26" s="1"/>
      <c r="R26" s="1"/>
      <c r="S26" s="1"/>
      <c r="T26" s="1"/>
      <c r="U26" s="1"/>
      <c r="V26" s="1"/>
      <c r="W26" s="1"/>
      <c r="X26" s="2"/>
      <c r="Y26" s="21">
        <v>4</v>
      </c>
      <c r="Z26" s="21">
        <v>5.3</v>
      </c>
      <c r="AA26" s="21">
        <v>5.3</v>
      </c>
      <c r="AB26" s="21">
        <v>6</v>
      </c>
      <c r="AC26" s="21">
        <v>5.8</v>
      </c>
      <c r="AD26" s="21">
        <v>4.8</v>
      </c>
      <c r="AE26" s="21">
        <v>5.5</v>
      </c>
      <c r="AF26" s="21">
        <v>5</v>
      </c>
      <c r="AG26" s="22">
        <f t="shared" si="7"/>
        <v>41.7</v>
      </c>
      <c r="AH26" s="23"/>
      <c r="AI26" s="23"/>
      <c r="AJ26" s="1"/>
      <c r="AK26" s="1"/>
      <c r="AL26" s="1"/>
      <c r="AM26" s="1"/>
      <c r="AN26" s="1"/>
      <c r="AO26" s="1"/>
      <c r="AP26" s="3"/>
      <c r="AQ26" s="21"/>
      <c r="AR26" s="21"/>
      <c r="AS26" s="21"/>
      <c r="AT26" s="21"/>
      <c r="AU26" s="21"/>
      <c r="AV26" s="21"/>
      <c r="AW26" s="21"/>
      <c r="AX26" s="21"/>
      <c r="AY26" s="22">
        <f t="shared" si="8"/>
        <v>0</v>
      </c>
      <c r="AZ26" s="23"/>
      <c r="BA26" s="23"/>
      <c r="BB26" s="1"/>
      <c r="BC26" s="1"/>
      <c r="BD26" s="1"/>
      <c r="BE26" s="1"/>
      <c r="BF26" s="1"/>
      <c r="BG26" s="1"/>
      <c r="BH26" s="2"/>
      <c r="BI26" s="1"/>
      <c r="BJ26" s="1"/>
      <c r="BK26" s="1"/>
      <c r="BL26" s="1"/>
      <c r="BM26" s="202"/>
      <c r="BN26" s="6"/>
      <c r="BO26" s="29"/>
      <c r="BP26" s="29"/>
      <c r="BQ26" s="29"/>
      <c r="BR26" s="29"/>
      <c r="BS26" s="29"/>
      <c r="BT26" s="29"/>
      <c r="BU26" s="29"/>
      <c r="BV26" s="6"/>
      <c r="BW26" s="29"/>
      <c r="BX26" s="29"/>
      <c r="BY26" s="29"/>
      <c r="BZ26" s="29"/>
    </row>
    <row r="27" spans="1:78" ht="13">
      <c r="A27" s="30" t="s">
        <v>41</v>
      </c>
      <c r="B27" s="35"/>
      <c r="C27" s="36" t="s">
        <v>80</v>
      </c>
      <c r="D27" s="36" t="s">
        <v>81</v>
      </c>
      <c r="E27" s="36" t="s">
        <v>82</v>
      </c>
      <c r="F27" s="1"/>
      <c r="G27" s="1"/>
      <c r="H27" s="1"/>
      <c r="I27" s="1"/>
      <c r="J27" s="1"/>
      <c r="K27" s="1"/>
      <c r="L27" s="1" t="s">
        <v>42</v>
      </c>
      <c r="M27" s="1"/>
      <c r="N27" s="31">
        <f>SUM(N21:N26)</f>
        <v>250.49999999999997</v>
      </c>
      <c r="O27" s="31">
        <f>(N27/6)/8</f>
        <v>5.2187499999999991</v>
      </c>
      <c r="P27" s="31">
        <f>O27</f>
        <v>5.2187499999999991</v>
      </c>
      <c r="Q27" s="1"/>
      <c r="R27" s="21"/>
      <c r="S27" s="21"/>
      <c r="T27" s="21"/>
      <c r="U27" s="31">
        <f>(R27*0.25)+(S27*0.5)+(T27*0.25)</f>
        <v>0</v>
      </c>
      <c r="V27" s="31">
        <f>(P27+U27)/2</f>
        <v>2.6093749999999996</v>
      </c>
      <c r="W27" s="32"/>
      <c r="X27" s="2"/>
      <c r="Y27" s="1"/>
      <c r="Z27" s="1"/>
      <c r="AA27" s="1"/>
      <c r="AB27" s="1"/>
      <c r="AC27" s="1"/>
      <c r="AD27" s="1"/>
      <c r="AE27" s="1" t="s">
        <v>42</v>
      </c>
      <c r="AF27" s="1"/>
      <c r="AG27" s="31">
        <f>SUM(AG21:AG26)</f>
        <v>270.09999999999997</v>
      </c>
      <c r="AH27" s="31">
        <f>(AG27/6)/8</f>
        <v>5.6270833333333323</v>
      </c>
      <c r="AI27" s="31">
        <f>AH27</f>
        <v>5.6270833333333323</v>
      </c>
      <c r="AJ27" s="1"/>
      <c r="AK27" s="21"/>
      <c r="AL27" s="21"/>
      <c r="AM27" s="21"/>
      <c r="AN27" s="31">
        <f>(AK27*0.25)+(AL27*0.5)+(AM27*0.25)</f>
        <v>0</v>
      </c>
      <c r="AO27" s="31">
        <f>(AI27+AN27)/2</f>
        <v>2.8135416666666662</v>
      </c>
      <c r="AP27" s="3"/>
      <c r="AQ27" s="1"/>
      <c r="AR27" s="1"/>
      <c r="AS27" s="1"/>
      <c r="AT27" s="1"/>
      <c r="AU27" s="1"/>
      <c r="AV27" s="1"/>
      <c r="AW27" s="1" t="s">
        <v>42</v>
      </c>
      <c r="AX27" s="1"/>
      <c r="AY27" s="31">
        <f>SUM(AY21:AY26)</f>
        <v>0</v>
      </c>
      <c r="AZ27" s="31">
        <f>(AY27/6)/8</f>
        <v>0</v>
      </c>
      <c r="BA27" s="31">
        <f>AZ27</f>
        <v>0</v>
      </c>
      <c r="BB27" s="1"/>
      <c r="BC27" s="21"/>
      <c r="BD27" s="21"/>
      <c r="BE27" s="21"/>
      <c r="BF27" s="31">
        <f>(BC27*0.25)+(BD27*0.5)+(BE27*0.25)</f>
        <v>0</v>
      </c>
      <c r="BG27" s="31">
        <f>(BA27+BF27)/2</f>
        <v>0</v>
      </c>
      <c r="BH27" s="27"/>
      <c r="BI27" s="31">
        <f>P27</f>
        <v>5.2187499999999991</v>
      </c>
      <c r="BJ27" s="31">
        <f>AI27</f>
        <v>5.6270833333333323</v>
      </c>
      <c r="BK27" s="31"/>
      <c r="BL27" s="31">
        <f>AVERAGE(BI27:BK27)</f>
        <v>5.4229166666666657</v>
      </c>
      <c r="BM27" s="203">
        <v>3</v>
      </c>
      <c r="BN27" s="28"/>
      <c r="BO27" s="31">
        <f>U27</f>
        <v>0</v>
      </c>
      <c r="BP27" s="31">
        <f>AN27</f>
        <v>0</v>
      </c>
      <c r="BQ27" s="31">
        <f>BF27</f>
        <v>0</v>
      </c>
      <c r="BR27" s="31">
        <f>AVERAGE(BO27:BQ27)</f>
        <v>0</v>
      </c>
      <c r="BS27" s="31">
        <f>W27</f>
        <v>0</v>
      </c>
      <c r="BT27" s="31">
        <f>BR27-BS27</f>
        <v>0</v>
      </c>
      <c r="BV27" s="6"/>
      <c r="BW27" s="31">
        <f>BL27</f>
        <v>5.4229166666666657</v>
      </c>
      <c r="BX27" s="31">
        <f>BT27</f>
        <v>0</v>
      </c>
      <c r="BY27" s="31">
        <f>AVERAGE(BW27,BX27)</f>
        <v>2.7114583333333329</v>
      </c>
    </row>
    <row r="28" spans="1:78" ht="13">
      <c r="A28">
        <v>1</v>
      </c>
      <c r="B28" s="33" t="s">
        <v>109</v>
      </c>
      <c r="C28" s="1"/>
      <c r="D28" s="1"/>
      <c r="E28" s="1"/>
      <c r="F28" s="21">
        <v>5</v>
      </c>
      <c r="G28" s="21">
        <v>5.3</v>
      </c>
      <c r="H28" s="21">
        <v>5.3</v>
      </c>
      <c r="I28" s="21">
        <v>5.2</v>
      </c>
      <c r="J28" s="21">
        <v>5.5</v>
      </c>
      <c r="K28" s="21">
        <v>5.5</v>
      </c>
      <c r="L28" s="21">
        <v>6</v>
      </c>
      <c r="M28" s="21">
        <v>5.2</v>
      </c>
      <c r="N28" s="22">
        <f t="shared" ref="N28:N33" si="9">SUM(F28:M28)</f>
        <v>43</v>
      </c>
      <c r="O28" s="23"/>
      <c r="P28" s="23"/>
      <c r="Q28" s="1"/>
      <c r="R28" s="24"/>
      <c r="S28" s="24"/>
      <c r="T28" s="24"/>
      <c r="U28" s="25"/>
      <c r="V28" s="25"/>
      <c r="W28" s="25"/>
      <c r="X28" s="2"/>
      <c r="Y28" s="21">
        <v>5.5</v>
      </c>
      <c r="Z28" s="21">
        <v>4.8</v>
      </c>
      <c r="AA28" s="21">
        <v>5.5</v>
      </c>
      <c r="AB28" s="21">
        <v>6.8</v>
      </c>
      <c r="AC28" s="21">
        <v>6.2</v>
      </c>
      <c r="AD28" s="21">
        <v>6.5</v>
      </c>
      <c r="AE28" s="21">
        <v>5.8</v>
      </c>
      <c r="AF28" s="21">
        <v>6</v>
      </c>
      <c r="AG28" s="22">
        <f t="shared" ref="AG28:AG33" si="10">SUM(Y28:AF28)</f>
        <v>47.099999999999994</v>
      </c>
      <c r="AH28" s="23"/>
      <c r="AI28" s="23"/>
      <c r="AJ28" s="1"/>
      <c r="AK28" s="24"/>
      <c r="AL28" s="24"/>
      <c r="AM28" s="24"/>
      <c r="AN28" s="25"/>
      <c r="AO28" s="25"/>
      <c r="AP28" s="26"/>
      <c r="AQ28" s="21"/>
      <c r="AR28" s="21"/>
      <c r="AS28" s="21"/>
      <c r="AT28" s="21"/>
      <c r="AU28" s="21"/>
      <c r="AV28" s="21"/>
      <c r="AW28" s="21"/>
      <c r="AX28" s="21"/>
      <c r="AY28" s="22">
        <f t="shared" ref="AY28:AY33" si="11">SUM(AQ28:AX28)</f>
        <v>0</v>
      </c>
      <c r="AZ28" s="23"/>
      <c r="BA28" s="23"/>
      <c r="BB28" s="1"/>
      <c r="BC28" s="24"/>
      <c r="BD28" s="24"/>
      <c r="BE28" s="24"/>
      <c r="BF28" s="25"/>
      <c r="BG28" s="25"/>
      <c r="BH28" s="27"/>
      <c r="BI28" s="25"/>
      <c r="BJ28" s="25"/>
      <c r="BK28" s="25"/>
      <c r="BL28" s="25"/>
      <c r="BM28" s="202"/>
      <c r="BN28" s="28"/>
      <c r="BO28" s="29"/>
      <c r="BP28" s="29"/>
      <c r="BQ28" s="29"/>
      <c r="BR28" s="29"/>
      <c r="BS28" s="29"/>
      <c r="BT28" s="29"/>
      <c r="BU28" s="29"/>
      <c r="BV28" s="6"/>
      <c r="BW28" s="29"/>
      <c r="BX28" s="29"/>
      <c r="BY28" s="29"/>
      <c r="BZ28" s="29"/>
    </row>
    <row r="29" spans="1:78" ht="13">
      <c r="A29">
        <v>2</v>
      </c>
      <c r="B29" s="33" t="s">
        <v>110</v>
      </c>
      <c r="C29" s="1"/>
      <c r="D29" s="1"/>
      <c r="E29" s="1"/>
      <c r="F29" s="21">
        <v>5</v>
      </c>
      <c r="G29" s="21">
        <v>5</v>
      </c>
      <c r="H29" s="21">
        <v>5.3</v>
      </c>
      <c r="I29" s="21">
        <v>5.2</v>
      </c>
      <c r="J29" s="21">
        <v>5.2</v>
      </c>
      <c r="K29" s="21">
        <v>5.2</v>
      </c>
      <c r="L29" s="21">
        <v>4.3</v>
      </c>
      <c r="M29" s="21">
        <v>4.7</v>
      </c>
      <c r="N29" s="22">
        <f t="shared" si="9"/>
        <v>39.9</v>
      </c>
      <c r="O29" s="23"/>
      <c r="P29" s="23"/>
      <c r="Q29" s="1"/>
      <c r="R29" s="1"/>
      <c r="S29" s="1"/>
      <c r="T29" s="1"/>
      <c r="U29" s="1"/>
      <c r="V29" s="1"/>
      <c r="W29" s="1"/>
      <c r="X29" s="2"/>
      <c r="Y29" s="21">
        <v>5</v>
      </c>
      <c r="Z29" s="21">
        <v>5</v>
      </c>
      <c r="AA29" s="21">
        <v>6</v>
      </c>
      <c r="AB29" s="21">
        <v>5</v>
      </c>
      <c r="AC29" s="21">
        <v>6.5</v>
      </c>
      <c r="AD29" s="21">
        <v>6</v>
      </c>
      <c r="AE29" s="21">
        <v>6.2</v>
      </c>
      <c r="AF29" s="21">
        <v>5</v>
      </c>
      <c r="AG29" s="22">
        <f t="shared" si="10"/>
        <v>44.7</v>
      </c>
      <c r="AH29" s="23"/>
      <c r="AI29" s="23"/>
      <c r="AJ29" s="1"/>
      <c r="AK29" s="1"/>
      <c r="AL29" s="1"/>
      <c r="AM29" s="1"/>
      <c r="AN29" s="1"/>
      <c r="AO29" s="1"/>
      <c r="AP29" s="3"/>
      <c r="AQ29" s="21"/>
      <c r="AR29" s="21"/>
      <c r="AS29" s="21"/>
      <c r="AT29" s="21"/>
      <c r="AU29" s="21"/>
      <c r="AV29" s="21"/>
      <c r="AW29" s="21"/>
      <c r="AX29" s="21"/>
      <c r="AY29" s="22">
        <f t="shared" si="11"/>
        <v>0</v>
      </c>
      <c r="AZ29" s="23"/>
      <c r="BA29" s="23"/>
      <c r="BB29" s="1"/>
      <c r="BC29" s="1"/>
      <c r="BD29" s="1"/>
      <c r="BE29" s="1"/>
      <c r="BF29" s="1"/>
      <c r="BG29" s="1"/>
      <c r="BH29" s="2"/>
      <c r="BI29" s="1"/>
      <c r="BJ29" s="1"/>
      <c r="BK29" s="1"/>
      <c r="BL29" s="1"/>
      <c r="BM29" s="202"/>
      <c r="BN29" s="6"/>
      <c r="BO29" s="29"/>
      <c r="BP29" s="29"/>
      <c r="BQ29" s="29"/>
      <c r="BR29" s="29"/>
      <c r="BS29" s="29"/>
      <c r="BT29" s="29"/>
      <c r="BU29" s="29"/>
      <c r="BV29" s="6"/>
      <c r="BW29" s="29"/>
      <c r="BX29" s="29"/>
      <c r="BY29" s="29"/>
      <c r="BZ29" s="29"/>
    </row>
    <row r="30" spans="1:78" ht="13">
      <c r="A30">
        <v>3</v>
      </c>
      <c r="B30" s="33" t="s">
        <v>111</v>
      </c>
      <c r="C30" s="1"/>
      <c r="D30" s="1"/>
      <c r="E30" s="1"/>
      <c r="F30" s="21">
        <v>5.3</v>
      </c>
      <c r="G30" s="21">
        <v>6</v>
      </c>
      <c r="H30" s="21">
        <v>6</v>
      </c>
      <c r="I30" s="21">
        <v>5.3</v>
      </c>
      <c r="J30" s="21">
        <v>5.7</v>
      </c>
      <c r="K30" s="21">
        <v>6</v>
      </c>
      <c r="L30" s="21">
        <v>6.5</v>
      </c>
      <c r="M30" s="21">
        <v>5.7</v>
      </c>
      <c r="N30" s="22">
        <f t="shared" si="9"/>
        <v>46.5</v>
      </c>
      <c r="O30" s="23"/>
      <c r="P30" s="23"/>
      <c r="Q30" s="1"/>
      <c r="R30" s="1"/>
      <c r="S30" s="1"/>
      <c r="T30" s="1"/>
      <c r="U30" s="1"/>
      <c r="V30" s="1"/>
      <c r="W30" s="1"/>
      <c r="X30" s="2"/>
      <c r="Y30" s="21">
        <v>5</v>
      </c>
      <c r="Z30" s="21">
        <v>4.8</v>
      </c>
      <c r="AA30" s="21">
        <v>6</v>
      </c>
      <c r="AB30" s="21">
        <v>6</v>
      </c>
      <c r="AC30" s="21">
        <v>6.5</v>
      </c>
      <c r="AD30" s="21">
        <v>6.5</v>
      </c>
      <c r="AE30" s="21">
        <v>6</v>
      </c>
      <c r="AF30" s="21">
        <v>5</v>
      </c>
      <c r="AG30" s="22">
        <f t="shared" si="10"/>
        <v>45.8</v>
      </c>
      <c r="AH30" s="23"/>
      <c r="AI30" s="23"/>
      <c r="AJ30" s="1"/>
      <c r="AK30" s="1"/>
      <c r="AL30" s="1"/>
      <c r="AM30" s="1"/>
      <c r="AN30" s="1"/>
      <c r="AO30" s="1"/>
      <c r="AP30" s="3"/>
      <c r="AQ30" s="21"/>
      <c r="AR30" s="21"/>
      <c r="AS30" s="21"/>
      <c r="AT30" s="21"/>
      <c r="AU30" s="21"/>
      <c r="AV30" s="21"/>
      <c r="AW30" s="21"/>
      <c r="AX30" s="21"/>
      <c r="AY30" s="22">
        <f t="shared" si="11"/>
        <v>0</v>
      </c>
      <c r="AZ30" s="23"/>
      <c r="BA30" s="23"/>
      <c r="BB30" s="1"/>
      <c r="BC30" s="1"/>
      <c r="BD30" s="1"/>
      <c r="BE30" s="1"/>
      <c r="BF30" s="1"/>
      <c r="BG30" s="1"/>
      <c r="BH30" s="2"/>
      <c r="BI30" s="1"/>
      <c r="BJ30" s="1"/>
      <c r="BK30" s="1"/>
      <c r="BL30" s="1"/>
      <c r="BM30" s="202"/>
      <c r="BN30" s="6"/>
      <c r="BO30" s="29"/>
      <c r="BP30" s="29"/>
      <c r="BQ30" s="29"/>
      <c r="BR30" s="29"/>
      <c r="BS30" s="29"/>
      <c r="BT30" s="29"/>
      <c r="BU30" s="29"/>
      <c r="BV30" s="6"/>
      <c r="BW30" s="29"/>
      <c r="BX30" s="29"/>
      <c r="BY30" s="29"/>
      <c r="BZ30" s="29"/>
    </row>
    <row r="31" spans="1:78" ht="13">
      <c r="A31">
        <v>4</v>
      </c>
      <c r="B31" s="33" t="s">
        <v>112</v>
      </c>
      <c r="C31" s="1"/>
      <c r="D31" s="1"/>
      <c r="E31" s="1"/>
      <c r="F31" s="21">
        <v>2.5</v>
      </c>
      <c r="G31" s="21">
        <v>4.7</v>
      </c>
      <c r="H31" s="21">
        <v>3.5</v>
      </c>
      <c r="I31" s="21">
        <v>5</v>
      </c>
      <c r="J31" s="21">
        <v>3.3</v>
      </c>
      <c r="K31" s="21">
        <v>3</v>
      </c>
      <c r="L31" s="21">
        <v>5</v>
      </c>
      <c r="M31" s="21">
        <v>5</v>
      </c>
      <c r="N31" s="22">
        <f t="shared" si="9"/>
        <v>32</v>
      </c>
      <c r="O31" s="23"/>
      <c r="P31" s="23"/>
      <c r="Q31" s="1"/>
      <c r="R31" s="1"/>
      <c r="S31" s="1"/>
      <c r="T31" s="1"/>
      <c r="U31" s="1"/>
      <c r="V31" s="1"/>
      <c r="W31" s="1"/>
      <c r="X31" s="2"/>
      <c r="Y31" s="21">
        <v>5</v>
      </c>
      <c r="Z31" s="21">
        <v>5.5</v>
      </c>
      <c r="AA31" s="21">
        <v>6</v>
      </c>
      <c r="AB31" s="21">
        <v>5.5</v>
      </c>
      <c r="AC31" s="21">
        <v>5</v>
      </c>
      <c r="AD31" s="21">
        <v>4</v>
      </c>
      <c r="AE31" s="21">
        <v>6</v>
      </c>
      <c r="AF31" s="21">
        <v>6</v>
      </c>
      <c r="AG31" s="22">
        <f t="shared" si="10"/>
        <v>43</v>
      </c>
      <c r="AH31" s="23"/>
      <c r="AI31" s="23"/>
      <c r="AJ31" s="1"/>
      <c r="AK31" s="1"/>
      <c r="AL31" s="1"/>
      <c r="AM31" s="1"/>
      <c r="AN31" s="1"/>
      <c r="AO31" s="1"/>
      <c r="AP31" s="3"/>
      <c r="AQ31" s="21"/>
      <c r="AR31" s="21"/>
      <c r="AS31" s="21"/>
      <c r="AT31" s="21"/>
      <c r="AU31" s="21"/>
      <c r="AV31" s="21"/>
      <c r="AW31" s="21"/>
      <c r="AX31" s="21"/>
      <c r="AY31" s="22">
        <f t="shared" si="11"/>
        <v>0</v>
      </c>
      <c r="AZ31" s="23"/>
      <c r="BA31" s="23"/>
      <c r="BB31" s="1"/>
      <c r="BC31" s="1"/>
      <c r="BD31" s="1"/>
      <c r="BE31" s="1"/>
      <c r="BF31" s="1"/>
      <c r="BG31" s="1"/>
      <c r="BH31" s="2"/>
      <c r="BI31" s="1"/>
      <c r="BJ31" s="1"/>
      <c r="BK31" s="1"/>
      <c r="BL31" s="1"/>
      <c r="BM31" s="202"/>
      <c r="BN31" s="6"/>
      <c r="BO31" s="29"/>
      <c r="BP31" s="29"/>
      <c r="BQ31" s="29"/>
      <c r="BR31" s="29"/>
      <c r="BS31" s="29"/>
      <c r="BT31" s="29"/>
      <c r="BU31" s="29"/>
      <c r="BV31" s="6"/>
      <c r="BW31" s="29"/>
      <c r="BX31" s="29"/>
      <c r="BY31" s="29"/>
      <c r="BZ31" s="29"/>
    </row>
    <row r="32" spans="1:78" ht="13">
      <c r="A32">
        <v>5</v>
      </c>
      <c r="B32" s="33" t="s">
        <v>113</v>
      </c>
      <c r="C32" s="1"/>
      <c r="D32" s="1"/>
      <c r="E32" s="1"/>
      <c r="F32" s="21">
        <v>5.2</v>
      </c>
      <c r="G32" s="21">
        <v>5.5</v>
      </c>
      <c r="H32" s="21">
        <v>5.3</v>
      </c>
      <c r="I32" s="21">
        <v>3</v>
      </c>
      <c r="J32" s="21">
        <v>3</v>
      </c>
      <c r="K32" s="21">
        <v>4.2</v>
      </c>
      <c r="L32" s="21">
        <v>5.3</v>
      </c>
      <c r="M32" s="21">
        <v>4.5</v>
      </c>
      <c r="N32" s="22">
        <f t="shared" si="9"/>
        <v>36</v>
      </c>
      <c r="O32" s="23"/>
      <c r="P32" s="23"/>
      <c r="Q32" s="1"/>
      <c r="R32" s="1"/>
      <c r="S32" s="1"/>
      <c r="T32" s="1"/>
      <c r="U32" s="1"/>
      <c r="V32" s="1"/>
      <c r="W32" s="1"/>
      <c r="X32" s="2"/>
      <c r="Y32" s="21">
        <v>4.8</v>
      </c>
      <c r="Z32" s="21">
        <v>5.5</v>
      </c>
      <c r="AA32" s="21">
        <v>6</v>
      </c>
      <c r="AB32" s="21">
        <v>5.5</v>
      </c>
      <c r="AC32" s="21">
        <v>6.2</v>
      </c>
      <c r="AD32" s="21">
        <v>5.8</v>
      </c>
      <c r="AE32" s="21">
        <v>5.8</v>
      </c>
      <c r="AF32" s="21">
        <v>5</v>
      </c>
      <c r="AG32" s="22">
        <f t="shared" si="10"/>
        <v>44.599999999999994</v>
      </c>
      <c r="AH32" s="23"/>
      <c r="AI32" s="23"/>
      <c r="AJ32" s="1"/>
      <c r="AK32" s="1"/>
      <c r="AL32" s="1"/>
      <c r="AM32" s="1"/>
      <c r="AN32" s="1"/>
      <c r="AO32" s="1"/>
      <c r="AP32" s="3"/>
      <c r="AQ32" s="21"/>
      <c r="AR32" s="21"/>
      <c r="AS32" s="21"/>
      <c r="AT32" s="21"/>
      <c r="AU32" s="21"/>
      <c r="AV32" s="21"/>
      <c r="AW32" s="21"/>
      <c r="AX32" s="21"/>
      <c r="AY32" s="22">
        <f t="shared" si="11"/>
        <v>0</v>
      </c>
      <c r="AZ32" s="23"/>
      <c r="BA32" s="23"/>
      <c r="BB32" s="1"/>
      <c r="BC32" s="1"/>
      <c r="BD32" s="1"/>
      <c r="BE32" s="1"/>
      <c r="BF32" s="1"/>
      <c r="BG32" s="1"/>
      <c r="BH32" s="2"/>
      <c r="BI32" s="1"/>
      <c r="BJ32" s="1"/>
      <c r="BK32" s="1"/>
      <c r="BL32" s="1"/>
      <c r="BM32" s="202"/>
      <c r="BN32" s="6"/>
      <c r="BO32" s="29"/>
      <c r="BP32" s="29"/>
      <c r="BQ32" s="29"/>
      <c r="BR32" s="29"/>
      <c r="BS32" s="29"/>
      <c r="BT32" s="29"/>
      <c r="BU32" s="29"/>
      <c r="BV32" s="6"/>
      <c r="BW32" s="29"/>
      <c r="BX32" s="29"/>
      <c r="BY32" s="29"/>
      <c r="BZ32" s="29"/>
    </row>
    <row r="33" spans="1:78" ht="13">
      <c r="A33">
        <v>6</v>
      </c>
      <c r="B33" s="33" t="s">
        <v>114</v>
      </c>
      <c r="C33" s="1"/>
      <c r="D33" s="1"/>
      <c r="E33" s="1"/>
      <c r="F33" s="21">
        <v>3</v>
      </c>
      <c r="G33" s="21">
        <v>4.2</v>
      </c>
      <c r="H33" s="21">
        <v>4.5</v>
      </c>
      <c r="I33" s="21">
        <v>4.5</v>
      </c>
      <c r="J33" s="21">
        <v>4.7</v>
      </c>
      <c r="K33" s="21">
        <v>4.7</v>
      </c>
      <c r="L33" s="21">
        <v>4.8</v>
      </c>
      <c r="M33" s="21">
        <v>4.2</v>
      </c>
      <c r="N33" s="22">
        <f t="shared" si="9"/>
        <v>34.6</v>
      </c>
      <c r="O33" s="23"/>
      <c r="P33" s="23"/>
      <c r="Q33" s="1"/>
      <c r="R33" s="1"/>
      <c r="S33" s="1"/>
      <c r="T33" s="1"/>
      <c r="U33" s="1"/>
      <c r="V33" s="1"/>
      <c r="W33" s="1"/>
      <c r="X33" s="2"/>
      <c r="Y33" s="21">
        <v>4</v>
      </c>
      <c r="Z33" s="21">
        <v>4.5</v>
      </c>
      <c r="AA33" s="21">
        <v>5</v>
      </c>
      <c r="AB33" s="21">
        <v>5.8</v>
      </c>
      <c r="AC33" s="21">
        <v>5.5</v>
      </c>
      <c r="AD33" s="21">
        <v>5.2</v>
      </c>
      <c r="AE33" s="21">
        <v>6</v>
      </c>
      <c r="AF33" s="21">
        <v>7</v>
      </c>
      <c r="AG33" s="22">
        <f t="shared" si="10"/>
        <v>43</v>
      </c>
      <c r="AH33" s="23"/>
      <c r="AI33" s="23"/>
      <c r="AJ33" s="1"/>
      <c r="AK33" s="1"/>
      <c r="AL33" s="1"/>
      <c r="AM33" s="1"/>
      <c r="AN33" s="1"/>
      <c r="AO33" s="1"/>
      <c r="AP33" s="3"/>
      <c r="AQ33" s="21"/>
      <c r="AR33" s="21"/>
      <c r="AS33" s="21"/>
      <c r="AT33" s="21"/>
      <c r="AU33" s="21"/>
      <c r="AV33" s="21"/>
      <c r="AW33" s="21"/>
      <c r="AX33" s="21"/>
      <c r="AY33" s="22">
        <f t="shared" si="11"/>
        <v>0</v>
      </c>
      <c r="AZ33" s="23"/>
      <c r="BA33" s="23"/>
      <c r="BB33" s="1"/>
      <c r="BC33" s="1"/>
      <c r="BD33" s="1"/>
      <c r="BE33" s="1"/>
      <c r="BF33" s="1"/>
      <c r="BG33" s="1"/>
      <c r="BH33" s="2"/>
      <c r="BI33" s="1"/>
      <c r="BJ33" s="1"/>
      <c r="BK33" s="1"/>
      <c r="BL33" s="1"/>
      <c r="BM33" s="202"/>
      <c r="BN33" s="6"/>
      <c r="BO33" s="29"/>
      <c r="BP33" s="29"/>
      <c r="BQ33" s="29"/>
      <c r="BR33" s="29"/>
      <c r="BS33" s="29"/>
      <c r="BT33" s="29"/>
      <c r="BU33" s="29"/>
      <c r="BV33" s="6"/>
      <c r="BW33" s="29"/>
      <c r="BX33" s="29"/>
      <c r="BY33" s="29"/>
      <c r="BZ33" s="29"/>
    </row>
    <row r="34" spans="1:78" ht="13">
      <c r="A34" s="30" t="s">
        <v>41</v>
      </c>
      <c r="B34" s="33" t="s">
        <v>115</v>
      </c>
      <c r="C34" s="36" t="s">
        <v>116</v>
      </c>
      <c r="D34" s="36" t="s">
        <v>117</v>
      </c>
      <c r="E34" s="35" t="s">
        <v>118</v>
      </c>
      <c r="F34" s="1"/>
      <c r="G34" s="1"/>
      <c r="H34" s="1"/>
      <c r="I34" s="1"/>
      <c r="J34" s="1"/>
      <c r="K34" s="1"/>
      <c r="L34" s="1" t="s">
        <v>42</v>
      </c>
      <c r="M34" s="1"/>
      <c r="N34" s="31">
        <f>SUM(N28:N33)</f>
        <v>232</v>
      </c>
      <c r="O34" s="31">
        <f>(N34/6)/8</f>
        <v>4.833333333333333</v>
      </c>
      <c r="P34" s="31">
        <f>O34</f>
        <v>4.833333333333333</v>
      </c>
      <c r="Q34" s="1"/>
      <c r="R34" s="21"/>
      <c r="S34" s="21"/>
      <c r="T34" s="21"/>
      <c r="U34" s="31">
        <f>(R34*0.25)+(S34*0.5)+(T34*0.25)</f>
        <v>0</v>
      </c>
      <c r="V34" s="31">
        <f>(P34+U34)/2</f>
        <v>2.4166666666666665</v>
      </c>
      <c r="W34" s="32"/>
      <c r="X34" s="2"/>
      <c r="Y34" s="1"/>
      <c r="Z34" s="1"/>
      <c r="AA34" s="1"/>
      <c r="AB34" s="1"/>
      <c r="AC34" s="1"/>
      <c r="AD34" s="1"/>
      <c r="AE34" s="1" t="s">
        <v>42</v>
      </c>
      <c r="AF34" s="1"/>
      <c r="AG34" s="31">
        <f>SUM(AG28:AG33)</f>
        <v>268.2</v>
      </c>
      <c r="AH34" s="31">
        <f>(AG34/6)/8</f>
        <v>5.5874999999999995</v>
      </c>
      <c r="AI34" s="31">
        <f>AH34</f>
        <v>5.5874999999999995</v>
      </c>
      <c r="AJ34" s="1"/>
      <c r="AK34" s="21"/>
      <c r="AL34" s="21"/>
      <c r="AM34" s="21"/>
      <c r="AN34" s="31">
        <f>(AK34*0.25)+(AL34*0.5)+(AM34*0.25)</f>
        <v>0</v>
      </c>
      <c r="AO34" s="31">
        <f>(AI34+AN34)/2</f>
        <v>2.7937499999999997</v>
      </c>
      <c r="AP34" s="3"/>
      <c r="AQ34" s="1"/>
      <c r="AR34" s="1"/>
      <c r="AS34" s="1"/>
      <c r="AT34" s="1"/>
      <c r="AU34" s="1"/>
      <c r="AV34" s="1"/>
      <c r="AW34" s="1" t="s">
        <v>42</v>
      </c>
      <c r="AX34" s="1"/>
      <c r="AY34" s="31">
        <f>SUM(AY28:AY33)</f>
        <v>0</v>
      </c>
      <c r="AZ34" s="31">
        <f>(AY34/6)/8</f>
        <v>0</v>
      </c>
      <c r="BA34" s="31">
        <f>AZ34</f>
        <v>0</v>
      </c>
      <c r="BB34" s="1"/>
      <c r="BC34" s="21"/>
      <c r="BD34" s="21"/>
      <c r="BE34" s="21"/>
      <c r="BF34" s="31">
        <f>(BC34*0.25)+(BD34*0.5)+(BE34*0.25)</f>
        <v>0</v>
      </c>
      <c r="BG34" s="31">
        <f>(BA34+BF34)/2</f>
        <v>0</v>
      </c>
      <c r="BH34" s="27"/>
      <c r="BI34" s="31">
        <f>P34</f>
        <v>4.833333333333333</v>
      </c>
      <c r="BJ34" s="31">
        <f>AI34</f>
        <v>5.5874999999999995</v>
      </c>
      <c r="BK34" s="31"/>
      <c r="BL34" s="31">
        <f>AVERAGE(BI34:BK34)</f>
        <v>5.2104166666666663</v>
      </c>
      <c r="BM34" s="203">
        <v>4</v>
      </c>
      <c r="BN34" s="28"/>
      <c r="BO34" s="31">
        <f>U34</f>
        <v>0</v>
      </c>
      <c r="BP34" s="31">
        <f>AN34</f>
        <v>0</v>
      </c>
      <c r="BQ34" s="31">
        <f>BF34</f>
        <v>0</v>
      </c>
      <c r="BR34" s="31">
        <f>AVERAGE(BO34:BQ34)</f>
        <v>0</v>
      </c>
      <c r="BS34" s="31">
        <f>W34</f>
        <v>0</v>
      </c>
      <c r="BT34" s="31">
        <f>BR34-BS34</f>
        <v>0</v>
      </c>
      <c r="BV34" s="6"/>
      <c r="BW34" s="31">
        <f>BL34</f>
        <v>5.2104166666666663</v>
      </c>
      <c r="BX34" s="31">
        <f>BT34</f>
        <v>0</v>
      </c>
      <c r="BY34" s="31">
        <f>AVERAGE(BW34,BX34)</f>
        <v>2.6052083333333331</v>
      </c>
    </row>
    <row r="35" spans="1:78" ht="13">
      <c r="A35">
        <v>1</v>
      </c>
      <c r="B35" s="33" t="s">
        <v>101</v>
      </c>
      <c r="C35" s="1"/>
      <c r="D35" s="1"/>
      <c r="E35" s="1"/>
      <c r="F35" s="21">
        <v>6</v>
      </c>
      <c r="G35" s="21">
        <v>6</v>
      </c>
      <c r="H35" s="21">
        <v>5.7</v>
      </c>
      <c r="I35" s="21">
        <v>6.3</v>
      </c>
      <c r="J35" s="21">
        <v>6.2</v>
      </c>
      <c r="K35" s="21">
        <v>5.7</v>
      </c>
      <c r="L35" s="21">
        <v>6.2</v>
      </c>
      <c r="M35" s="21">
        <v>6.2</v>
      </c>
      <c r="N35" s="22">
        <f t="shared" ref="N35:N40" si="12">SUM(F35:M35)</f>
        <v>48.300000000000004</v>
      </c>
      <c r="O35" s="23"/>
      <c r="P35" s="23"/>
      <c r="Q35" s="1"/>
      <c r="R35" s="24"/>
      <c r="S35" s="24"/>
      <c r="T35" s="24"/>
      <c r="U35" s="25"/>
      <c r="V35" s="25"/>
      <c r="W35" s="25"/>
      <c r="X35" s="2"/>
      <c r="Y35" s="21">
        <v>6.5</v>
      </c>
      <c r="Z35" s="21">
        <v>6</v>
      </c>
      <c r="AA35" s="21">
        <v>6</v>
      </c>
      <c r="AB35" s="21">
        <v>3.5</v>
      </c>
      <c r="AC35" s="21">
        <v>6</v>
      </c>
      <c r="AD35" s="21">
        <v>6.5</v>
      </c>
      <c r="AE35" s="21">
        <v>6.8</v>
      </c>
      <c r="AF35" s="21">
        <v>7</v>
      </c>
      <c r="AG35" s="22">
        <f t="shared" ref="AG35:AG40" si="13">SUM(Y35:AF35)</f>
        <v>48.3</v>
      </c>
      <c r="AH35" s="23"/>
      <c r="AI35" s="23"/>
      <c r="AJ35" s="1"/>
      <c r="AK35" s="24"/>
      <c r="AL35" s="24"/>
      <c r="AM35" s="24"/>
      <c r="AN35" s="25"/>
      <c r="AO35" s="25"/>
      <c r="AP35" s="26"/>
      <c r="AQ35" s="21"/>
      <c r="AR35" s="21"/>
      <c r="AS35" s="21"/>
      <c r="AT35" s="21"/>
      <c r="AU35" s="21"/>
      <c r="AV35" s="21"/>
      <c r="AW35" s="21"/>
      <c r="AX35" s="21"/>
      <c r="AY35" s="22">
        <f t="shared" ref="AY35:AY40" si="14">SUM(AQ35:AX35)</f>
        <v>0</v>
      </c>
      <c r="AZ35" s="23"/>
      <c r="BA35" s="23"/>
      <c r="BB35" s="1"/>
      <c r="BC35" s="24"/>
      <c r="BD35" s="24"/>
      <c r="BE35" s="24"/>
      <c r="BF35" s="25"/>
      <c r="BG35" s="25"/>
      <c r="BH35" s="27"/>
      <c r="BI35" s="25"/>
      <c r="BJ35" s="25"/>
      <c r="BK35" s="25"/>
      <c r="BL35" s="25"/>
      <c r="BM35" s="202"/>
      <c r="BN35" s="28"/>
      <c r="BO35" s="29"/>
      <c r="BP35" s="29"/>
      <c r="BQ35" s="29"/>
      <c r="BR35" s="29"/>
      <c r="BS35" s="29"/>
      <c r="BT35" s="29"/>
      <c r="BU35" s="29"/>
      <c r="BV35" s="6"/>
      <c r="BW35" s="29"/>
      <c r="BX35" s="29"/>
      <c r="BY35" s="29"/>
      <c r="BZ35" s="29"/>
    </row>
    <row r="36" spans="1:78" ht="13">
      <c r="A36">
        <v>2</v>
      </c>
      <c r="B36" s="34" t="s">
        <v>102</v>
      </c>
      <c r="C36" s="1"/>
      <c r="D36" s="1"/>
      <c r="E36" s="1"/>
      <c r="F36" s="21">
        <v>2</v>
      </c>
      <c r="G36" s="21">
        <v>5.3</v>
      </c>
      <c r="H36" s="21">
        <v>5.2</v>
      </c>
      <c r="I36" s="21">
        <v>4.5</v>
      </c>
      <c r="J36" s="21">
        <v>4.5</v>
      </c>
      <c r="K36" s="21">
        <v>4.5</v>
      </c>
      <c r="L36" s="21">
        <v>5.5</v>
      </c>
      <c r="M36" s="21">
        <v>5</v>
      </c>
      <c r="N36" s="22">
        <f t="shared" si="12"/>
        <v>36.5</v>
      </c>
      <c r="O36" s="23"/>
      <c r="P36" s="23"/>
      <c r="Q36" s="1"/>
      <c r="R36" s="1"/>
      <c r="S36" s="1"/>
      <c r="T36" s="1"/>
      <c r="U36" s="1"/>
      <c r="V36" s="1"/>
      <c r="W36" s="1"/>
      <c r="X36" s="2"/>
      <c r="Y36" s="21">
        <v>3</v>
      </c>
      <c r="Z36" s="21">
        <v>5.8</v>
      </c>
      <c r="AA36" s="21">
        <v>6.3</v>
      </c>
      <c r="AB36" s="21">
        <v>4.5</v>
      </c>
      <c r="AC36" s="21">
        <v>5.8</v>
      </c>
      <c r="AD36" s="21">
        <v>5.8</v>
      </c>
      <c r="AE36" s="21">
        <v>5.8</v>
      </c>
      <c r="AF36" s="21">
        <v>6</v>
      </c>
      <c r="AG36" s="22">
        <f t="shared" si="13"/>
        <v>43</v>
      </c>
      <c r="AH36" s="23"/>
      <c r="AI36" s="23"/>
      <c r="AJ36" s="1"/>
      <c r="AK36" s="1"/>
      <c r="AL36" s="1"/>
      <c r="AM36" s="1"/>
      <c r="AN36" s="1"/>
      <c r="AO36" s="1"/>
      <c r="AP36" s="3"/>
      <c r="AQ36" s="21"/>
      <c r="AR36" s="21"/>
      <c r="AS36" s="21"/>
      <c r="AT36" s="21"/>
      <c r="AU36" s="21"/>
      <c r="AV36" s="21"/>
      <c r="AW36" s="21"/>
      <c r="AX36" s="21"/>
      <c r="AY36" s="22">
        <f t="shared" si="14"/>
        <v>0</v>
      </c>
      <c r="AZ36" s="23"/>
      <c r="BA36" s="23"/>
      <c r="BB36" s="1"/>
      <c r="BC36" s="1"/>
      <c r="BD36" s="1"/>
      <c r="BE36" s="1"/>
      <c r="BF36" s="1"/>
      <c r="BG36" s="1"/>
      <c r="BH36" s="2"/>
      <c r="BI36" s="1"/>
      <c r="BJ36" s="1"/>
      <c r="BK36" s="1"/>
      <c r="BL36" s="1"/>
      <c r="BM36" s="202"/>
      <c r="BN36" s="6"/>
      <c r="BO36" s="29"/>
      <c r="BP36" s="29"/>
      <c r="BQ36" s="29"/>
      <c r="BR36" s="29"/>
      <c r="BS36" s="29"/>
      <c r="BT36" s="29"/>
      <c r="BU36" s="29"/>
      <c r="BV36" s="6"/>
      <c r="BW36" s="29"/>
      <c r="BX36" s="29"/>
      <c r="BY36" s="29"/>
      <c r="BZ36" s="29"/>
    </row>
    <row r="37" spans="1:78" ht="13">
      <c r="A37">
        <v>3</v>
      </c>
      <c r="B37" s="33" t="s">
        <v>103</v>
      </c>
      <c r="C37" s="1"/>
      <c r="D37" s="1"/>
      <c r="E37" s="1"/>
      <c r="F37" s="21">
        <v>4</v>
      </c>
      <c r="G37" s="21">
        <v>3.5</v>
      </c>
      <c r="H37" s="21">
        <v>3.5</v>
      </c>
      <c r="I37" s="21">
        <v>1.5</v>
      </c>
      <c r="J37" s="21">
        <v>3</v>
      </c>
      <c r="K37" s="21">
        <v>3.2</v>
      </c>
      <c r="L37" s="21">
        <v>5.2</v>
      </c>
      <c r="M37" s="21">
        <v>4.8</v>
      </c>
      <c r="N37" s="22">
        <f t="shared" si="12"/>
        <v>28.7</v>
      </c>
      <c r="O37" s="23"/>
      <c r="P37" s="23"/>
      <c r="Q37" s="1"/>
      <c r="R37" s="1"/>
      <c r="S37" s="1"/>
      <c r="T37" s="1"/>
      <c r="U37" s="1"/>
      <c r="V37" s="1"/>
      <c r="W37" s="1"/>
      <c r="X37" s="2"/>
      <c r="Y37" s="21">
        <v>3.5</v>
      </c>
      <c r="Z37" s="21">
        <v>3.8</v>
      </c>
      <c r="AA37" s="21">
        <v>5</v>
      </c>
      <c r="AB37" s="21">
        <v>3</v>
      </c>
      <c r="AC37" s="21">
        <v>5</v>
      </c>
      <c r="AD37" s="21">
        <v>5</v>
      </c>
      <c r="AE37" s="21">
        <v>5</v>
      </c>
      <c r="AF37" s="21">
        <v>4</v>
      </c>
      <c r="AG37" s="22">
        <f t="shared" si="13"/>
        <v>34.299999999999997</v>
      </c>
      <c r="AH37" s="23"/>
      <c r="AI37" s="23"/>
      <c r="AJ37" s="1"/>
      <c r="AK37" s="1"/>
      <c r="AL37" s="1"/>
      <c r="AM37" s="1"/>
      <c r="AN37" s="1"/>
      <c r="AO37" s="1"/>
      <c r="AP37" s="3"/>
      <c r="AQ37" s="21"/>
      <c r="AR37" s="21"/>
      <c r="AS37" s="21"/>
      <c r="AT37" s="21"/>
      <c r="AU37" s="21"/>
      <c r="AV37" s="21"/>
      <c r="AW37" s="21"/>
      <c r="AX37" s="21"/>
      <c r="AY37" s="22">
        <f t="shared" si="14"/>
        <v>0</v>
      </c>
      <c r="AZ37" s="23"/>
      <c r="BA37" s="23"/>
      <c r="BB37" s="1"/>
      <c r="BC37" s="1"/>
      <c r="BD37" s="1"/>
      <c r="BE37" s="1"/>
      <c r="BF37" s="1"/>
      <c r="BG37" s="1"/>
      <c r="BH37" s="2"/>
      <c r="BI37" s="1"/>
      <c r="BJ37" s="1"/>
      <c r="BK37" s="1"/>
      <c r="BL37" s="1"/>
      <c r="BM37" s="202"/>
      <c r="BN37" s="6"/>
      <c r="BO37" s="29"/>
      <c r="BP37" s="29"/>
      <c r="BQ37" s="29"/>
      <c r="BR37" s="29"/>
      <c r="BS37" s="29"/>
      <c r="BT37" s="29"/>
      <c r="BU37" s="29"/>
      <c r="BV37" s="6"/>
      <c r="BW37" s="29"/>
      <c r="BX37" s="29"/>
      <c r="BY37" s="29"/>
      <c r="BZ37" s="29"/>
    </row>
    <row r="38" spans="1:78" ht="13">
      <c r="A38">
        <v>4</v>
      </c>
      <c r="B38" s="33" t="s">
        <v>104</v>
      </c>
      <c r="C38" s="1"/>
      <c r="D38" s="1"/>
      <c r="E38" s="1"/>
      <c r="F38" s="21">
        <v>5.3</v>
      </c>
      <c r="G38" s="21">
        <v>4.5</v>
      </c>
      <c r="H38" s="21">
        <v>4.5</v>
      </c>
      <c r="I38" s="21">
        <v>5.3</v>
      </c>
      <c r="J38" s="21">
        <v>5</v>
      </c>
      <c r="K38" s="21">
        <v>5</v>
      </c>
      <c r="L38" s="21">
        <v>5.5</v>
      </c>
      <c r="M38" s="21">
        <v>5</v>
      </c>
      <c r="N38" s="22">
        <f t="shared" si="12"/>
        <v>40.1</v>
      </c>
      <c r="O38" s="23"/>
      <c r="P38" s="23"/>
      <c r="Q38" s="1"/>
      <c r="R38" s="1"/>
      <c r="S38" s="1"/>
      <c r="T38" s="1"/>
      <c r="U38" s="1"/>
      <c r="V38" s="1"/>
      <c r="W38" s="1"/>
      <c r="X38" s="2"/>
      <c r="Y38" s="21">
        <v>5.5</v>
      </c>
      <c r="Z38" s="21">
        <v>5.8</v>
      </c>
      <c r="AA38" s="21">
        <v>5.2</v>
      </c>
      <c r="AB38" s="21">
        <v>5.5</v>
      </c>
      <c r="AC38" s="21">
        <v>5.3</v>
      </c>
      <c r="AD38" s="21">
        <v>5.5</v>
      </c>
      <c r="AE38" s="21">
        <v>5.5</v>
      </c>
      <c r="AF38" s="21">
        <v>6</v>
      </c>
      <c r="AG38" s="22">
        <f t="shared" si="13"/>
        <v>44.3</v>
      </c>
      <c r="AH38" s="23"/>
      <c r="AI38" s="23"/>
      <c r="AJ38" s="1"/>
      <c r="AK38" s="1"/>
      <c r="AL38" s="1"/>
      <c r="AM38" s="1"/>
      <c r="AN38" s="1"/>
      <c r="AO38" s="1"/>
      <c r="AP38" s="3"/>
      <c r="AQ38" s="21"/>
      <c r="AR38" s="21"/>
      <c r="AS38" s="21"/>
      <c r="AT38" s="21"/>
      <c r="AU38" s="21"/>
      <c r="AV38" s="21"/>
      <c r="AW38" s="21"/>
      <c r="AX38" s="21"/>
      <c r="AY38" s="22">
        <f t="shared" si="14"/>
        <v>0</v>
      </c>
      <c r="AZ38" s="23"/>
      <c r="BA38" s="23"/>
      <c r="BB38" s="1"/>
      <c r="BC38" s="1"/>
      <c r="BD38" s="1"/>
      <c r="BE38" s="1"/>
      <c r="BF38" s="1"/>
      <c r="BG38" s="1"/>
      <c r="BH38" s="2"/>
      <c r="BI38" s="1"/>
      <c r="BJ38" s="1"/>
      <c r="BK38" s="1"/>
      <c r="BL38" s="1"/>
      <c r="BM38" s="202"/>
      <c r="BN38" s="6"/>
      <c r="BO38" s="29"/>
      <c r="BP38" s="29"/>
      <c r="BQ38" s="29"/>
      <c r="BR38" s="29"/>
      <c r="BS38" s="29"/>
      <c r="BT38" s="29"/>
      <c r="BU38" s="29"/>
      <c r="BV38" s="6"/>
      <c r="BW38" s="29"/>
      <c r="BX38" s="29"/>
      <c r="BY38" s="29"/>
      <c r="BZ38" s="29"/>
    </row>
    <row r="39" spans="1:78" ht="13">
      <c r="A39">
        <v>5</v>
      </c>
      <c r="B39" s="33" t="s">
        <v>105</v>
      </c>
      <c r="C39" s="1"/>
      <c r="D39" s="1"/>
      <c r="E39" s="1"/>
      <c r="F39" s="21">
        <v>3.5</v>
      </c>
      <c r="G39" s="21">
        <v>5</v>
      </c>
      <c r="H39" s="21">
        <v>5.2</v>
      </c>
      <c r="I39" s="21">
        <v>6</v>
      </c>
      <c r="J39" s="21">
        <v>5.7</v>
      </c>
      <c r="K39" s="21">
        <v>5.7</v>
      </c>
      <c r="L39" s="21">
        <v>5.8</v>
      </c>
      <c r="M39" s="21">
        <v>5</v>
      </c>
      <c r="N39" s="22">
        <f t="shared" si="12"/>
        <v>41.9</v>
      </c>
      <c r="O39" s="23"/>
      <c r="P39" s="23"/>
      <c r="Q39" s="1"/>
      <c r="R39" s="1"/>
      <c r="S39" s="1"/>
      <c r="T39" s="1"/>
      <c r="U39" s="1"/>
      <c r="V39" s="1"/>
      <c r="W39" s="1"/>
      <c r="X39" s="2"/>
      <c r="Y39" s="21">
        <v>4</v>
      </c>
      <c r="Z39" s="21">
        <v>4</v>
      </c>
      <c r="AA39" s="21">
        <v>6.5</v>
      </c>
      <c r="AB39" s="21">
        <v>4.5</v>
      </c>
      <c r="AC39" s="21">
        <v>4.5</v>
      </c>
      <c r="AD39" s="21">
        <v>5.5</v>
      </c>
      <c r="AE39" s="21">
        <v>3</v>
      </c>
      <c r="AF39" s="21">
        <v>5.5</v>
      </c>
      <c r="AG39" s="22">
        <f t="shared" si="13"/>
        <v>37.5</v>
      </c>
      <c r="AH39" s="23"/>
      <c r="AI39" s="23"/>
      <c r="AJ39" s="1"/>
      <c r="AK39" s="1"/>
      <c r="AL39" s="1"/>
      <c r="AM39" s="1"/>
      <c r="AN39" s="1"/>
      <c r="AO39" s="1"/>
      <c r="AP39" s="3"/>
      <c r="AQ39" s="21"/>
      <c r="AR39" s="21"/>
      <c r="AS39" s="21"/>
      <c r="AT39" s="21"/>
      <c r="AU39" s="21"/>
      <c r="AV39" s="21"/>
      <c r="AW39" s="21"/>
      <c r="AX39" s="21"/>
      <c r="AY39" s="22">
        <f t="shared" si="14"/>
        <v>0</v>
      </c>
      <c r="AZ39" s="23"/>
      <c r="BA39" s="23"/>
      <c r="BB39" s="1"/>
      <c r="BC39" s="1"/>
      <c r="BD39" s="1"/>
      <c r="BE39" s="1"/>
      <c r="BF39" s="1"/>
      <c r="BG39" s="1"/>
      <c r="BH39" s="2"/>
      <c r="BI39" s="1"/>
      <c r="BJ39" s="1"/>
      <c r="BK39" s="1"/>
      <c r="BL39" s="1"/>
      <c r="BM39" s="202"/>
      <c r="BN39" s="6"/>
      <c r="BO39" s="29"/>
      <c r="BP39" s="29"/>
      <c r="BQ39" s="29"/>
      <c r="BR39" s="29"/>
      <c r="BS39" s="29"/>
      <c r="BT39" s="29"/>
      <c r="BU39" s="29"/>
      <c r="BV39" s="6"/>
      <c r="BW39" s="29"/>
      <c r="BX39" s="29"/>
      <c r="BY39" s="29"/>
      <c r="BZ39" s="29"/>
    </row>
    <row r="40" spans="1:78" ht="13">
      <c r="A40">
        <v>6</v>
      </c>
      <c r="B40" s="33" t="s">
        <v>106</v>
      </c>
      <c r="C40" s="1"/>
      <c r="D40" s="1"/>
      <c r="E40" s="1"/>
      <c r="F40" s="21">
        <v>2.5</v>
      </c>
      <c r="G40" s="21">
        <v>4</v>
      </c>
      <c r="H40" s="21">
        <v>5</v>
      </c>
      <c r="I40" s="21">
        <v>5.5</v>
      </c>
      <c r="J40" s="21">
        <v>5.3</v>
      </c>
      <c r="K40" s="21">
        <v>5.3</v>
      </c>
      <c r="L40" s="21">
        <v>5.5</v>
      </c>
      <c r="M40" s="21">
        <v>4.7</v>
      </c>
      <c r="N40" s="22">
        <f t="shared" si="12"/>
        <v>37.800000000000004</v>
      </c>
      <c r="O40" s="23"/>
      <c r="P40" s="23"/>
      <c r="Q40" s="1"/>
      <c r="R40" s="1"/>
      <c r="S40" s="1"/>
      <c r="T40" s="1"/>
      <c r="U40" s="1"/>
      <c r="V40" s="1"/>
      <c r="W40" s="1"/>
      <c r="X40" s="2"/>
      <c r="Y40" s="21">
        <v>4.5</v>
      </c>
      <c r="Z40" s="21">
        <v>5.6</v>
      </c>
      <c r="AA40" s="21">
        <v>5.0999999999999996</v>
      </c>
      <c r="AB40" s="21">
        <v>6.2</v>
      </c>
      <c r="AC40" s="21">
        <v>5</v>
      </c>
      <c r="AD40" s="21">
        <v>4.8</v>
      </c>
      <c r="AE40" s="21">
        <v>6</v>
      </c>
      <c r="AF40" s="21">
        <v>5</v>
      </c>
      <c r="AG40" s="22">
        <f t="shared" si="13"/>
        <v>42.2</v>
      </c>
      <c r="AH40" s="23"/>
      <c r="AI40" s="23"/>
      <c r="AJ40" s="1"/>
      <c r="AK40" s="1"/>
      <c r="AL40" s="1"/>
      <c r="AM40" s="1"/>
      <c r="AN40" s="1"/>
      <c r="AO40" s="1"/>
      <c r="AP40" s="3"/>
      <c r="AQ40" s="21"/>
      <c r="AR40" s="21"/>
      <c r="AS40" s="21"/>
      <c r="AT40" s="21"/>
      <c r="AU40" s="21"/>
      <c r="AV40" s="21"/>
      <c r="AW40" s="21"/>
      <c r="AX40" s="21"/>
      <c r="AY40" s="22">
        <f t="shared" si="14"/>
        <v>0</v>
      </c>
      <c r="AZ40" s="23"/>
      <c r="BA40" s="23"/>
      <c r="BB40" s="1"/>
      <c r="BC40" s="1"/>
      <c r="BD40" s="1"/>
      <c r="BE40" s="1"/>
      <c r="BF40" s="1"/>
      <c r="BG40" s="1"/>
      <c r="BH40" s="2"/>
      <c r="BI40" s="1"/>
      <c r="BJ40" s="1"/>
      <c r="BK40" s="1"/>
      <c r="BL40" s="1"/>
      <c r="BM40" s="202"/>
      <c r="BN40" s="6"/>
      <c r="BO40" s="29"/>
      <c r="BP40" s="29"/>
      <c r="BQ40" s="29"/>
      <c r="BR40" s="29"/>
      <c r="BS40" s="29"/>
      <c r="BT40" s="29"/>
      <c r="BU40" s="29"/>
      <c r="BV40" s="6"/>
      <c r="BW40" s="29"/>
      <c r="BX40" s="29"/>
      <c r="BY40" s="29"/>
      <c r="BZ40" s="29"/>
    </row>
    <row r="41" spans="1:78" ht="13">
      <c r="A41" s="30" t="s">
        <v>41</v>
      </c>
      <c r="B41" s="35"/>
      <c r="C41" s="36" t="s">
        <v>52</v>
      </c>
      <c r="D41" s="36" t="s">
        <v>107</v>
      </c>
      <c r="E41" s="35" t="s">
        <v>108</v>
      </c>
      <c r="F41" s="1"/>
      <c r="G41" s="1"/>
      <c r="H41" s="1"/>
      <c r="I41" s="1"/>
      <c r="J41" s="1"/>
      <c r="K41" s="1"/>
      <c r="L41" s="1" t="s">
        <v>42</v>
      </c>
      <c r="M41" s="1"/>
      <c r="N41" s="31">
        <f>SUM(N35:N40)</f>
        <v>233.30000000000004</v>
      </c>
      <c r="O41" s="31">
        <f>(N41/6)/8</f>
        <v>4.8604166666666675</v>
      </c>
      <c r="P41" s="31">
        <f>O41</f>
        <v>4.8604166666666675</v>
      </c>
      <c r="Q41" s="1"/>
      <c r="R41" s="21"/>
      <c r="S41" s="21"/>
      <c r="T41" s="21"/>
      <c r="U41" s="31">
        <f>(R41*0.25)+(S41*0.5)+(T41*0.25)</f>
        <v>0</v>
      </c>
      <c r="V41" s="31">
        <f>(P41+U41)/2</f>
        <v>2.4302083333333337</v>
      </c>
      <c r="W41" s="32"/>
      <c r="X41" s="2"/>
      <c r="Y41" s="1"/>
      <c r="Z41" s="1"/>
      <c r="AA41" s="1"/>
      <c r="AB41" s="1"/>
      <c r="AC41" s="1"/>
      <c r="AD41" s="1"/>
      <c r="AE41" s="1" t="s">
        <v>42</v>
      </c>
      <c r="AF41" s="1"/>
      <c r="AG41" s="31">
        <f>SUM(AG35:AG40)</f>
        <v>249.59999999999997</v>
      </c>
      <c r="AH41" s="31">
        <f>(AG41/6)/8</f>
        <v>5.1999999999999993</v>
      </c>
      <c r="AI41" s="31">
        <f>AH41</f>
        <v>5.1999999999999993</v>
      </c>
      <c r="AJ41" s="1"/>
      <c r="AK41" s="21"/>
      <c r="AL41" s="21"/>
      <c r="AM41" s="21"/>
      <c r="AN41" s="31">
        <f>(AK41*0.25)+(AL41*0.5)+(AM41*0.25)</f>
        <v>0</v>
      </c>
      <c r="AO41" s="31">
        <f>(AI41+AN41)/2</f>
        <v>2.5999999999999996</v>
      </c>
      <c r="AP41" s="3"/>
      <c r="AQ41" s="1"/>
      <c r="AR41" s="1"/>
      <c r="AS41" s="1"/>
      <c r="AT41" s="1"/>
      <c r="AU41" s="1"/>
      <c r="AV41" s="1"/>
      <c r="AW41" s="1" t="s">
        <v>42</v>
      </c>
      <c r="AX41" s="1"/>
      <c r="AY41" s="31">
        <f>SUM(AY35:AY40)</f>
        <v>0</v>
      </c>
      <c r="AZ41" s="31">
        <f>(AY41/6)/8</f>
        <v>0</v>
      </c>
      <c r="BA41" s="31">
        <f>AZ41</f>
        <v>0</v>
      </c>
      <c r="BB41" s="1"/>
      <c r="BC41" s="21"/>
      <c r="BD41" s="21"/>
      <c r="BE41" s="21"/>
      <c r="BF41" s="31">
        <f>(BC41*0.25)+(BD41*0.5)+(BE41*0.25)</f>
        <v>0</v>
      </c>
      <c r="BG41" s="31">
        <f>(BA41+BF41)/2</f>
        <v>0</v>
      </c>
      <c r="BH41" s="27"/>
      <c r="BI41" s="31">
        <f>P41</f>
        <v>4.8604166666666675</v>
      </c>
      <c r="BJ41" s="31">
        <f>AI41</f>
        <v>5.1999999999999993</v>
      </c>
      <c r="BK41" s="31"/>
      <c r="BL41" s="31">
        <f>AVERAGE(BI41:BK41)</f>
        <v>5.0302083333333334</v>
      </c>
      <c r="BM41" s="203">
        <v>5</v>
      </c>
      <c r="BN41" s="28"/>
      <c r="BO41" s="31">
        <f>U41</f>
        <v>0</v>
      </c>
      <c r="BP41" s="31">
        <f>AN41</f>
        <v>0</v>
      </c>
      <c r="BQ41" s="31">
        <f>BF41</f>
        <v>0</v>
      </c>
      <c r="BR41" s="31">
        <f>AVERAGE(BO41:BQ41)</f>
        <v>0</v>
      </c>
      <c r="BS41" s="31">
        <f>W41</f>
        <v>0</v>
      </c>
      <c r="BT41" s="31">
        <f>BR41-BS41</f>
        <v>0</v>
      </c>
      <c r="BV41" s="6"/>
      <c r="BW41" s="31">
        <f>BL41</f>
        <v>5.0302083333333334</v>
      </c>
      <c r="BX41" s="31">
        <f>BT41</f>
        <v>0</v>
      </c>
      <c r="BY41" s="31">
        <f>AVERAGE(BW41,BX41)</f>
        <v>2.5151041666666667</v>
      </c>
    </row>
    <row r="42" spans="1:78" ht="13">
      <c r="A42">
        <v>1</v>
      </c>
      <c r="B42" s="33" t="s">
        <v>119</v>
      </c>
      <c r="C42" s="1"/>
      <c r="D42" s="1"/>
      <c r="E42" s="1"/>
      <c r="F42" s="21">
        <v>4.7</v>
      </c>
      <c r="G42" s="21">
        <v>6</v>
      </c>
      <c r="H42" s="21">
        <v>5.5</v>
      </c>
      <c r="I42" s="21">
        <v>6</v>
      </c>
      <c r="J42" s="21">
        <v>5.5</v>
      </c>
      <c r="K42" s="21">
        <v>5.5</v>
      </c>
      <c r="L42" s="21">
        <v>6.2</v>
      </c>
      <c r="M42" s="21">
        <v>5.3</v>
      </c>
      <c r="N42" s="22">
        <f t="shared" ref="N42:N47" si="15">SUM(F42:M42)</f>
        <v>44.7</v>
      </c>
      <c r="O42" s="23"/>
      <c r="P42" s="23"/>
      <c r="Q42" s="1"/>
      <c r="R42" s="24"/>
      <c r="S42" s="24"/>
      <c r="T42" s="24"/>
      <c r="U42" s="25"/>
      <c r="V42" s="25"/>
      <c r="W42" s="25"/>
      <c r="X42" s="2"/>
      <c r="Y42" s="21">
        <v>5.8</v>
      </c>
      <c r="Z42" s="21">
        <v>5.5</v>
      </c>
      <c r="AA42" s="21">
        <v>5.2</v>
      </c>
      <c r="AB42" s="21">
        <v>6</v>
      </c>
      <c r="AC42" s="21">
        <v>4.8</v>
      </c>
      <c r="AD42" s="21">
        <v>5.8</v>
      </c>
      <c r="AE42" s="21">
        <v>5</v>
      </c>
      <c r="AF42" s="21">
        <v>6</v>
      </c>
      <c r="AG42" s="22">
        <f t="shared" ref="AG42:AG47" si="16">SUM(Y42:AF42)</f>
        <v>44.1</v>
      </c>
      <c r="AH42" s="23"/>
      <c r="AI42" s="23"/>
      <c r="AJ42" s="1"/>
      <c r="AK42" s="24"/>
      <c r="AL42" s="24"/>
      <c r="AM42" s="24"/>
      <c r="AN42" s="25"/>
      <c r="AO42" s="25"/>
      <c r="AP42" s="26"/>
      <c r="AQ42" s="21"/>
      <c r="AR42" s="21"/>
      <c r="AS42" s="21"/>
      <c r="AT42" s="21"/>
      <c r="AU42" s="21"/>
      <c r="AV42" s="21"/>
      <c r="AW42" s="21"/>
      <c r="AX42" s="21"/>
      <c r="AY42" s="22">
        <f t="shared" ref="AY42:AY47" si="17">SUM(AQ42:AX42)</f>
        <v>0</v>
      </c>
      <c r="AZ42" s="23"/>
      <c r="BA42" s="23"/>
      <c r="BB42" s="1"/>
      <c r="BC42" s="24"/>
      <c r="BD42" s="24"/>
      <c r="BE42" s="24"/>
      <c r="BF42" s="25"/>
      <c r="BG42" s="25"/>
      <c r="BH42" s="27"/>
      <c r="BI42" s="25"/>
      <c r="BJ42" s="25"/>
      <c r="BK42" s="25"/>
      <c r="BL42" s="25"/>
      <c r="BM42" s="202"/>
      <c r="BN42" s="28"/>
      <c r="BO42" s="29"/>
      <c r="BP42" s="29"/>
      <c r="BQ42" s="29"/>
      <c r="BR42" s="29"/>
      <c r="BS42" s="29"/>
      <c r="BT42" s="29"/>
      <c r="BU42" s="29"/>
      <c r="BV42" s="6"/>
      <c r="BW42" s="29"/>
      <c r="BX42" s="29"/>
      <c r="BY42" s="29"/>
      <c r="BZ42" s="29"/>
    </row>
    <row r="43" spans="1:78" ht="13">
      <c r="A43">
        <v>2</v>
      </c>
      <c r="B43" s="33" t="s">
        <v>120</v>
      </c>
      <c r="C43" s="1"/>
      <c r="D43" s="1"/>
      <c r="E43" s="1"/>
      <c r="F43" s="21">
        <v>5.3</v>
      </c>
      <c r="G43" s="21">
        <v>5.7</v>
      </c>
      <c r="H43" s="21">
        <v>5.5</v>
      </c>
      <c r="I43" s="21">
        <v>6</v>
      </c>
      <c r="J43" s="21">
        <v>4.7</v>
      </c>
      <c r="K43" s="21">
        <v>5</v>
      </c>
      <c r="L43" s="21">
        <v>5.5</v>
      </c>
      <c r="M43" s="21">
        <v>5</v>
      </c>
      <c r="N43" s="22">
        <f t="shared" si="15"/>
        <v>42.7</v>
      </c>
      <c r="O43" s="23"/>
      <c r="P43" s="23"/>
      <c r="Q43" s="1"/>
      <c r="R43" s="1"/>
      <c r="S43" s="1"/>
      <c r="T43" s="1"/>
      <c r="U43" s="1"/>
      <c r="V43" s="1"/>
      <c r="W43" s="1"/>
      <c r="X43" s="2"/>
      <c r="Y43" s="21">
        <v>5.2</v>
      </c>
      <c r="Z43" s="21">
        <v>5.8</v>
      </c>
      <c r="AA43" s="21">
        <v>6</v>
      </c>
      <c r="AB43" s="21">
        <v>5</v>
      </c>
      <c r="AC43" s="21">
        <v>6.2</v>
      </c>
      <c r="AD43" s="21">
        <v>6.2</v>
      </c>
      <c r="AE43" s="21">
        <v>5</v>
      </c>
      <c r="AF43" s="21">
        <v>6</v>
      </c>
      <c r="AG43" s="22">
        <f t="shared" si="16"/>
        <v>45.4</v>
      </c>
      <c r="AH43" s="23"/>
      <c r="AI43" s="23"/>
      <c r="AJ43" s="1"/>
      <c r="AK43" s="1"/>
      <c r="AL43" s="1"/>
      <c r="AM43" s="1"/>
      <c r="AN43" s="1"/>
      <c r="AO43" s="1"/>
      <c r="AP43" s="3"/>
      <c r="AQ43" s="21"/>
      <c r="AR43" s="21"/>
      <c r="AS43" s="21"/>
      <c r="AT43" s="21"/>
      <c r="AU43" s="21"/>
      <c r="AV43" s="21"/>
      <c r="AW43" s="21"/>
      <c r="AX43" s="21"/>
      <c r="AY43" s="22">
        <f t="shared" si="17"/>
        <v>0</v>
      </c>
      <c r="AZ43" s="23"/>
      <c r="BA43" s="23"/>
      <c r="BB43" s="1"/>
      <c r="BC43" s="1"/>
      <c r="BD43" s="1"/>
      <c r="BE43" s="1"/>
      <c r="BF43" s="1"/>
      <c r="BG43" s="1"/>
      <c r="BH43" s="2"/>
      <c r="BI43" s="1"/>
      <c r="BJ43" s="1"/>
      <c r="BK43" s="1"/>
      <c r="BL43" s="1"/>
      <c r="BM43" s="202"/>
      <c r="BN43" s="6"/>
      <c r="BO43" s="29"/>
      <c r="BP43" s="29"/>
      <c r="BQ43" s="29"/>
      <c r="BR43" s="29"/>
      <c r="BS43" s="29"/>
      <c r="BT43" s="29"/>
      <c r="BU43" s="29"/>
      <c r="BV43" s="6"/>
      <c r="BW43" s="29"/>
      <c r="BX43" s="29"/>
      <c r="BY43" s="29"/>
      <c r="BZ43" s="29"/>
    </row>
    <row r="44" spans="1:78" ht="13">
      <c r="A44">
        <v>3</v>
      </c>
      <c r="B44" s="33" t="s">
        <v>121</v>
      </c>
      <c r="C44" s="1"/>
      <c r="D44" s="1"/>
      <c r="E44" s="1"/>
      <c r="F44" s="21">
        <v>4</v>
      </c>
      <c r="G44" s="21">
        <v>5.3</v>
      </c>
      <c r="H44" s="21">
        <v>5.5</v>
      </c>
      <c r="I44" s="21">
        <v>4.5</v>
      </c>
      <c r="J44" s="21">
        <v>5</v>
      </c>
      <c r="K44" s="21">
        <v>5</v>
      </c>
      <c r="L44" s="21">
        <v>5.3</v>
      </c>
      <c r="M44" s="21">
        <v>5.2</v>
      </c>
      <c r="N44" s="22">
        <f t="shared" si="15"/>
        <v>39.800000000000004</v>
      </c>
      <c r="O44" s="23"/>
      <c r="P44" s="23"/>
      <c r="Q44" s="1"/>
      <c r="R44" s="1"/>
      <c r="S44" s="1"/>
      <c r="T44" s="1"/>
      <c r="U44" s="1"/>
      <c r="V44" s="1"/>
      <c r="W44" s="1"/>
      <c r="X44" s="2"/>
      <c r="Y44" s="21">
        <v>4.8</v>
      </c>
      <c r="Z44" s="21">
        <v>5.8</v>
      </c>
      <c r="AA44" s="21">
        <v>4.2</v>
      </c>
      <c r="AB44" s="21">
        <v>4.2</v>
      </c>
      <c r="AC44" s="21">
        <v>5.5</v>
      </c>
      <c r="AD44" s="21">
        <v>5.8</v>
      </c>
      <c r="AE44" s="21">
        <v>5.5</v>
      </c>
      <c r="AF44" s="21">
        <v>5</v>
      </c>
      <c r="AG44" s="22">
        <f t="shared" si="16"/>
        <v>40.799999999999997</v>
      </c>
      <c r="AH44" s="23"/>
      <c r="AI44" s="23"/>
      <c r="AJ44" s="1"/>
      <c r="AK44" s="1"/>
      <c r="AL44" s="1"/>
      <c r="AM44" s="1"/>
      <c r="AN44" s="1"/>
      <c r="AO44" s="1"/>
      <c r="AP44" s="3"/>
      <c r="AQ44" s="21"/>
      <c r="AR44" s="21"/>
      <c r="AS44" s="21"/>
      <c r="AT44" s="21"/>
      <c r="AU44" s="21"/>
      <c r="AV44" s="21"/>
      <c r="AW44" s="21"/>
      <c r="AX44" s="21"/>
      <c r="AY44" s="22">
        <f t="shared" si="17"/>
        <v>0</v>
      </c>
      <c r="AZ44" s="23"/>
      <c r="BA44" s="23"/>
      <c r="BB44" s="1"/>
      <c r="BC44" s="1"/>
      <c r="BD44" s="1"/>
      <c r="BE44" s="1"/>
      <c r="BF44" s="1"/>
      <c r="BG44" s="1"/>
      <c r="BH44" s="2"/>
      <c r="BI44" s="1"/>
      <c r="BJ44" s="1"/>
      <c r="BK44" s="1"/>
      <c r="BL44" s="1"/>
      <c r="BM44" s="202"/>
      <c r="BN44" s="6"/>
      <c r="BO44" s="29"/>
      <c r="BP44" s="29"/>
      <c r="BQ44" s="29"/>
      <c r="BR44" s="29"/>
      <c r="BS44" s="29"/>
      <c r="BT44" s="29"/>
      <c r="BU44" s="29"/>
      <c r="BV44" s="6"/>
      <c r="BW44" s="29"/>
      <c r="BX44" s="29"/>
      <c r="BY44" s="29"/>
      <c r="BZ44" s="29"/>
    </row>
    <row r="45" spans="1:78" ht="13">
      <c r="A45">
        <v>4</v>
      </c>
      <c r="B45" s="33" t="s">
        <v>122</v>
      </c>
      <c r="C45" s="1"/>
      <c r="D45" s="1"/>
      <c r="E45" s="1"/>
      <c r="F45" s="21">
        <v>2.5</v>
      </c>
      <c r="G45" s="21">
        <v>3</v>
      </c>
      <c r="H45" s="21">
        <v>3</v>
      </c>
      <c r="I45" s="21">
        <v>4.5</v>
      </c>
      <c r="J45" s="21">
        <v>4.7</v>
      </c>
      <c r="K45" s="21">
        <v>5</v>
      </c>
      <c r="L45" s="21">
        <v>4.7</v>
      </c>
      <c r="M45" s="21">
        <v>4.7</v>
      </c>
      <c r="N45" s="22">
        <f t="shared" si="15"/>
        <v>32.1</v>
      </c>
      <c r="O45" s="23"/>
      <c r="P45" s="23"/>
      <c r="Q45" s="1"/>
      <c r="R45" s="1"/>
      <c r="S45" s="1"/>
      <c r="T45" s="1"/>
      <c r="U45" s="1"/>
      <c r="V45" s="1"/>
      <c r="W45" s="1"/>
      <c r="X45" s="2"/>
      <c r="Y45" s="21">
        <v>4</v>
      </c>
      <c r="Z45" s="21">
        <v>4</v>
      </c>
      <c r="AA45" s="21">
        <v>4.2</v>
      </c>
      <c r="AB45" s="21">
        <v>5.2</v>
      </c>
      <c r="AC45" s="21">
        <v>5</v>
      </c>
      <c r="AD45" s="21">
        <v>5</v>
      </c>
      <c r="AE45" s="21">
        <v>4.2</v>
      </c>
      <c r="AF45" s="21">
        <v>4</v>
      </c>
      <c r="AG45" s="22">
        <f t="shared" si="16"/>
        <v>35.599999999999994</v>
      </c>
      <c r="AH45" s="23"/>
      <c r="AI45" s="23"/>
      <c r="AJ45" s="1"/>
      <c r="AK45" s="1"/>
      <c r="AL45" s="1"/>
      <c r="AM45" s="1"/>
      <c r="AN45" s="1"/>
      <c r="AO45" s="1"/>
      <c r="AP45" s="3"/>
      <c r="AQ45" s="21"/>
      <c r="AR45" s="21"/>
      <c r="AS45" s="21"/>
      <c r="AT45" s="21"/>
      <c r="AU45" s="21"/>
      <c r="AV45" s="21"/>
      <c r="AW45" s="21"/>
      <c r="AX45" s="21"/>
      <c r="AY45" s="22">
        <f t="shared" si="17"/>
        <v>0</v>
      </c>
      <c r="AZ45" s="23"/>
      <c r="BA45" s="23"/>
      <c r="BB45" s="1"/>
      <c r="BC45" s="1"/>
      <c r="BD45" s="1"/>
      <c r="BE45" s="1"/>
      <c r="BF45" s="1"/>
      <c r="BG45" s="1"/>
      <c r="BH45" s="2"/>
      <c r="BI45" s="1"/>
      <c r="BJ45" s="1"/>
      <c r="BK45" s="1"/>
      <c r="BL45" s="1"/>
      <c r="BM45" s="202"/>
      <c r="BN45" s="6"/>
      <c r="BO45" s="29"/>
      <c r="BP45" s="29"/>
      <c r="BQ45" s="29"/>
      <c r="BR45" s="29"/>
      <c r="BS45" s="29"/>
      <c r="BT45" s="29"/>
      <c r="BU45" s="29"/>
      <c r="BV45" s="6"/>
      <c r="BW45" s="29"/>
      <c r="BX45" s="29"/>
      <c r="BY45" s="29"/>
      <c r="BZ45" s="29"/>
    </row>
    <row r="46" spans="1:78" ht="13">
      <c r="A46">
        <v>5</v>
      </c>
      <c r="B46" s="33" t="s">
        <v>123</v>
      </c>
      <c r="C46" s="1"/>
      <c r="D46" s="1"/>
      <c r="E46" s="1"/>
      <c r="F46" s="21">
        <v>2</v>
      </c>
      <c r="G46" s="21">
        <v>2.5</v>
      </c>
      <c r="H46" s="21">
        <v>1</v>
      </c>
      <c r="I46" s="21">
        <v>1</v>
      </c>
      <c r="J46" s="21">
        <v>3</v>
      </c>
      <c r="K46" s="21">
        <v>3</v>
      </c>
      <c r="L46" s="21">
        <v>4</v>
      </c>
      <c r="M46" s="21">
        <v>2</v>
      </c>
      <c r="N46" s="22">
        <f t="shared" si="15"/>
        <v>18.5</v>
      </c>
      <c r="O46" s="23"/>
      <c r="P46" s="23"/>
      <c r="Q46" s="1"/>
      <c r="R46" s="1"/>
      <c r="S46" s="1"/>
      <c r="T46" s="1"/>
      <c r="U46" s="1"/>
      <c r="V46" s="1"/>
      <c r="W46" s="1"/>
      <c r="X46" s="2"/>
      <c r="Y46" s="21">
        <v>2</v>
      </c>
      <c r="Z46" s="21">
        <v>4.2</v>
      </c>
      <c r="AA46" s="21">
        <v>3.2</v>
      </c>
      <c r="AB46" s="21">
        <v>3</v>
      </c>
      <c r="AC46" s="21">
        <v>5.5</v>
      </c>
      <c r="AD46" s="21">
        <v>5</v>
      </c>
      <c r="AE46" s="21">
        <v>4.5</v>
      </c>
      <c r="AF46" s="21">
        <v>2</v>
      </c>
      <c r="AG46" s="22">
        <f t="shared" si="16"/>
        <v>29.4</v>
      </c>
      <c r="AH46" s="23"/>
      <c r="AI46" s="23"/>
      <c r="AJ46" s="1"/>
      <c r="AK46" s="1"/>
      <c r="AL46" s="1"/>
      <c r="AM46" s="1"/>
      <c r="AN46" s="1"/>
      <c r="AO46" s="1"/>
      <c r="AP46" s="3"/>
      <c r="AQ46" s="21"/>
      <c r="AR46" s="21"/>
      <c r="AS46" s="21"/>
      <c r="AT46" s="21"/>
      <c r="AU46" s="21"/>
      <c r="AV46" s="21"/>
      <c r="AW46" s="21"/>
      <c r="AX46" s="21"/>
      <c r="AY46" s="22">
        <f t="shared" si="17"/>
        <v>0</v>
      </c>
      <c r="AZ46" s="23"/>
      <c r="BA46" s="23"/>
      <c r="BB46" s="1"/>
      <c r="BC46" s="1"/>
      <c r="BD46" s="1"/>
      <c r="BE46" s="1"/>
      <c r="BF46" s="1"/>
      <c r="BG46" s="1"/>
      <c r="BH46" s="2"/>
      <c r="BI46" s="1"/>
      <c r="BJ46" s="1"/>
      <c r="BK46" s="1"/>
      <c r="BL46" s="1"/>
      <c r="BM46" s="202"/>
      <c r="BN46" s="6"/>
      <c r="BO46" s="29"/>
      <c r="BP46" s="29"/>
      <c r="BQ46" s="29"/>
      <c r="BR46" s="29"/>
      <c r="BS46" s="29"/>
      <c r="BT46" s="29"/>
      <c r="BU46" s="29"/>
      <c r="BV46" s="6"/>
      <c r="BW46" s="29"/>
      <c r="BX46" s="29"/>
      <c r="BY46" s="29"/>
      <c r="BZ46" s="29"/>
    </row>
    <row r="47" spans="1:78" ht="13">
      <c r="A47">
        <v>6</v>
      </c>
      <c r="B47" s="33" t="s">
        <v>124</v>
      </c>
      <c r="C47" s="1"/>
      <c r="D47" s="1"/>
      <c r="E47" s="1"/>
      <c r="F47" s="21">
        <v>5.5</v>
      </c>
      <c r="G47" s="21">
        <v>6</v>
      </c>
      <c r="H47" s="21">
        <v>7</v>
      </c>
      <c r="I47" s="21">
        <v>6.2</v>
      </c>
      <c r="J47" s="21">
        <v>5</v>
      </c>
      <c r="K47" s="21">
        <v>0</v>
      </c>
      <c r="L47" s="21">
        <v>0</v>
      </c>
      <c r="M47" s="21">
        <v>0</v>
      </c>
      <c r="N47" s="22">
        <f t="shared" si="15"/>
        <v>29.7</v>
      </c>
      <c r="O47" s="23"/>
      <c r="P47" s="23"/>
      <c r="Q47" s="1"/>
      <c r="R47" s="1"/>
      <c r="S47" s="1"/>
      <c r="T47" s="1"/>
      <c r="U47" s="1"/>
      <c r="V47" s="1"/>
      <c r="W47" s="1"/>
      <c r="X47" s="2"/>
      <c r="Y47" s="21">
        <v>5</v>
      </c>
      <c r="Z47" s="21">
        <v>5.2</v>
      </c>
      <c r="AA47" s="21">
        <v>5.4</v>
      </c>
      <c r="AB47" s="21">
        <v>6</v>
      </c>
      <c r="AC47" s="21">
        <v>6</v>
      </c>
      <c r="AD47" s="21">
        <v>0</v>
      </c>
      <c r="AE47" s="21">
        <v>0</v>
      </c>
      <c r="AF47" s="21">
        <v>0</v>
      </c>
      <c r="AG47" s="22">
        <f t="shared" si="16"/>
        <v>27.6</v>
      </c>
      <c r="AH47" s="23"/>
      <c r="AI47" s="23"/>
      <c r="AJ47" s="1"/>
      <c r="AK47" s="1"/>
      <c r="AL47" s="1"/>
      <c r="AM47" s="1"/>
      <c r="AN47" s="1"/>
      <c r="AO47" s="1"/>
      <c r="AP47" s="3"/>
      <c r="AQ47" s="21"/>
      <c r="AR47" s="21"/>
      <c r="AS47" s="21"/>
      <c r="AT47" s="21"/>
      <c r="AU47" s="21"/>
      <c r="AV47" s="21"/>
      <c r="AW47" s="21"/>
      <c r="AX47" s="21"/>
      <c r="AY47" s="22">
        <f t="shared" si="17"/>
        <v>0</v>
      </c>
      <c r="AZ47" s="23"/>
      <c r="BA47" s="23"/>
      <c r="BB47" s="1"/>
      <c r="BC47" s="1"/>
      <c r="BD47" s="1"/>
      <c r="BE47" s="1"/>
      <c r="BF47" s="1"/>
      <c r="BG47" s="1"/>
      <c r="BH47" s="2"/>
      <c r="BI47" s="1"/>
      <c r="BJ47" s="1"/>
      <c r="BK47" s="1"/>
      <c r="BL47" s="1"/>
      <c r="BM47" s="202"/>
      <c r="BN47" s="6"/>
      <c r="BO47" s="29"/>
      <c r="BP47" s="29"/>
      <c r="BQ47" s="29"/>
      <c r="BR47" s="29"/>
      <c r="BS47" s="29"/>
      <c r="BT47" s="29"/>
      <c r="BU47" s="29"/>
      <c r="BV47" s="6"/>
      <c r="BW47" s="29"/>
      <c r="BX47" s="29"/>
      <c r="BY47" s="29"/>
      <c r="BZ47" s="29"/>
    </row>
    <row r="48" spans="1:78" ht="13">
      <c r="A48" s="30" t="s">
        <v>41</v>
      </c>
      <c r="B48" s="35"/>
      <c r="C48" s="36" t="s">
        <v>125</v>
      </c>
      <c r="D48" s="36" t="s">
        <v>81</v>
      </c>
      <c r="E48" s="36" t="s">
        <v>126</v>
      </c>
      <c r="F48" s="1"/>
      <c r="G48" s="1"/>
      <c r="H48" s="1"/>
      <c r="I48" s="1"/>
      <c r="J48" s="1"/>
      <c r="K48" s="1"/>
      <c r="L48" s="1" t="s">
        <v>42</v>
      </c>
      <c r="M48" s="1"/>
      <c r="N48" s="31">
        <f>SUM(N42:N47)</f>
        <v>207.5</v>
      </c>
      <c r="O48" s="31">
        <f>(N48/6)/8</f>
        <v>4.322916666666667</v>
      </c>
      <c r="P48" s="31">
        <f>O48</f>
        <v>4.322916666666667</v>
      </c>
      <c r="Q48" s="1"/>
      <c r="R48" s="21"/>
      <c r="S48" s="21"/>
      <c r="T48" s="21"/>
      <c r="U48" s="31">
        <f>(R48*0.25)+(S48*0.5)+(T48*0.25)</f>
        <v>0</v>
      </c>
      <c r="V48" s="31">
        <f>(P48+U48)/2</f>
        <v>2.1614583333333335</v>
      </c>
      <c r="W48" s="32"/>
      <c r="X48" s="2"/>
      <c r="Y48" s="1"/>
      <c r="Z48" s="1"/>
      <c r="AA48" s="1"/>
      <c r="AB48" s="1"/>
      <c r="AC48" s="1"/>
      <c r="AD48" s="1"/>
      <c r="AE48" s="1" t="s">
        <v>42</v>
      </c>
      <c r="AF48" s="1"/>
      <c r="AG48" s="31">
        <f>SUM(AG42:AG47)</f>
        <v>222.9</v>
      </c>
      <c r="AH48" s="31">
        <f>(AG48/6)/8</f>
        <v>4.6437499999999998</v>
      </c>
      <c r="AI48" s="31">
        <f>AH48</f>
        <v>4.6437499999999998</v>
      </c>
      <c r="AJ48" s="1"/>
      <c r="AK48" s="21"/>
      <c r="AL48" s="21"/>
      <c r="AM48" s="21"/>
      <c r="AN48" s="31">
        <f>(AK48*0.25)+(AL48*0.5)+(AM48*0.25)</f>
        <v>0</v>
      </c>
      <c r="AO48" s="31">
        <f>(AI48+AN48)/2</f>
        <v>2.3218749999999999</v>
      </c>
      <c r="AP48" s="3"/>
      <c r="AQ48" s="1"/>
      <c r="AR48" s="1"/>
      <c r="AS48" s="1"/>
      <c r="AT48" s="1"/>
      <c r="AU48" s="1"/>
      <c r="AV48" s="1"/>
      <c r="AW48" s="1" t="s">
        <v>42</v>
      </c>
      <c r="AX48" s="1"/>
      <c r="AY48" s="31">
        <f>SUM(AY42:AY47)</f>
        <v>0</v>
      </c>
      <c r="AZ48" s="31">
        <f>(AY48/6)/8</f>
        <v>0</v>
      </c>
      <c r="BA48" s="31">
        <f>AZ48</f>
        <v>0</v>
      </c>
      <c r="BB48" s="1"/>
      <c r="BC48" s="21"/>
      <c r="BD48" s="21"/>
      <c r="BE48" s="21"/>
      <c r="BF48" s="31">
        <f>(BC48*0.25)+(BD48*0.5)+(BE48*0.25)</f>
        <v>0</v>
      </c>
      <c r="BG48" s="31">
        <f>(BA48+BF48)/2</f>
        <v>0</v>
      </c>
      <c r="BH48" s="27"/>
      <c r="BI48" s="31">
        <f>P48</f>
        <v>4.322916666666667</v>
      </c>
      <c r="BJ48" s="31">
        <f>AI48</f>
        <v>4.6437499999999998</v>
      </c>
      <c r="BK48" s="31"/>
      <c r="BL48" s="31">
        <f>AVERAGE(BI48:BK48)</f>
        <v>4.4833333333333334</v>
      </c>
      <c r="BM48" s="203">
        <v>6</v>
      </c>
      <c r="BN48" s="28"/>
      <c r="BO48" s="31">
        <f>U48</f>
        <v>0</v>
      </c>
      <c r="BP48" s="31">
        <f>AN48</f>
        <v>0</v>
      </c>
      <c r="BQ48" s="31">
        <f>BF48</f>
        <v>0</v>
      </c>
      <c r="BR48" s="31">
        <f>AVERAGE(BO48:BQ48)</f>
        <v>0</v>
      </c>
      <c r="BS48" s="31">
        <f>W48</f>
        <v>0</v>
      </c>
      <c r="BT48" s="31">
        <f>BR48-BS48</f>
        <v>0</v>
      </c>
      <c r="BV48" s="6"/>
      <c r="BW48" s="31">
        <f>BL48</f>
        <v>4.4833333333333334</v>
      </c>
      <c r="BX48" s="31">
        <f>BT48</f>
        <v>0</v>
      </c>
      <c r="BY48" s="31">
        <f>AVERAGE(BW48,BX48)</f>
        <v>2.2416666666666667</v>
      </c>
    </row>
    <row r="49" spans="1:65">
      <c r="BM49" s="203"/>
    </row>
    <row r="50" spans="1:65">
      <c r="BM50" s="203"/>
    </row>
    <row r="51" spans="1:65">
      <c r="BM51" s="203"/>
    </row>
    <row r="52" spans="1:65">
      <c r="BM52" s="203"/>
    </row>
    <row r="53" spans="1:65">
      <c r="BM53" s="203"/>
    </row>
    <row r="54" spans="1:65">
      <c r="BM54" s="203"/>
    </row>
    <row r="55" spans="1:65">
      <c r="A55" s="30"/>
      <c r="BM55" s="203"/>
    </row>
    <row r="56" spans="1:65">
      <c r="BM56" s="203"/>
    </row>
    <row r="57" spans="1:65">
      <c r="BM57" s="203"/>
    </row>
    <row r="58" spans="1:65">
      <c r="BM58" s="203"/>
    </row>
  </sheetData>
  <mergeCells count="10">
    <mergeCell ref="BC3:BF3"/>
    <mergeCell ref="BW4:BZ4"/>
    <mergeCell ref="H1:M1"/>
    <mergeCell ref="AA1:AF1"/>
    <mergeCell ref="AT1:AX1"/>
    <mergeCell ref="F3:P3"/>
    <mergeCell ref="R3:U3"/>
    <mergeCell ref="Y3:AI3"/>
    <mergeCell ref="AK3:AN3"/>
    <mergeCell ref="AQ3:BA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3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baseColWidth="10" defaultColWidth="8.83203125" defaultRowHeight="12" x14ac:dyDescent="0"/>
  <cols>
    <col min="1" max="1" width="5.5" style="59" customWidth="1"/>
    <col min="2" max="2" width="21.33203125" style="59" customWidth="1"/>
    <col min="3" max="3" width="13.1640625" style="59" customWidth="1"/>
    <col min="4" max="4" width="14" style="59" customWidth="1"/>
    <col min="5" max="5" width="14.83203125" style="59" customWidth="1"/>
    <col min="6" max="13" width="5.6640625" style="59" customWidth="1"/>
    <col min="14" max="14" width="7.5" style="59" customWidth="1"/>
    <col min="15" max="15" width="6.5" style="59" customWidth="1"/>
    <col min="16" max="16" width="5.6640625" style="59" customWidth="1"/>
    <col min="17" max="17" width="3.1640625" style="59" customWidth="1"/>
    <col min="18" max="21" width="5.6640625" style="59" customWidth="1"/>
    <col min="22" max="22" width="6.6640625" style="59" customWidth="1"/>
    <col min="23" max="23" width="5.6640625" style="59" customWidth="1"/>
    <col min="24" max="24" width="3.1640625" style="59" customWidth="1"/>
    <col min="25" max="32" width="5.6640625" style="59" customWidth="1"/>
    <col min="33" max="33" width="7.5" style="59" customWidth="1"/>
    <col min="34" max="34" width="6.5" style="59" customWidth="1"/>
    <col min="35" max="35" width="5.6640625" style="59" customWidth="1"/>
    <col min="36" max="36" width="3.1640625" style="59" customWidth="1"/>
    <col min="37" max="40" width="5.6640625" style="59" customWidth="1"/>
    <col min="41" max="41" width="6.6640625" style="59" customWidth="1"/>
    <col min="42" max="42" width="3.1640625" style="59" customWidth="1"/>
    <col min="43" max="50" width="5.6640625" style="59" customWidth="1"/>
    <col min="51" max="51" width="7.5" style="59" customWidth="1"/>
    <col min="52" max="52" width="6.5" style="59" customWidth="1"/>
    <col min="53" max="53" width="5.6640625" style="59" customWidth="1"/>
    <col min="54" max="54" width="3.1640625" style="59" customWidth="1"/>
    <col min="55" max="57" width="5.6640625" style="59" customWidth="1"/>
    <col min="58" max="59" width="6.6640625" style="59" customWidth="1"/>
    <col min="60" max="60" width="3.1640625" style="59" customWidth="1"/>
    <col min="61" max="64" width="6.6640625" style="59" customWidth="1"/>
    <col min="65" max="65" width="11.5" style="59" customWidth="1"/>
    <col min="66" max="66" width="3.5" style="59" customWidth="1"/>
    <col min="67" max="72" width="6.6640625" style="59" customWidth="1"/>
    <col min="73" max="73" width="12.1640625" style="59" customWidth="1"/>
    <col min="74" max="74" width="3" style="59" customWidth="1"/>
    <col min="75" max="77" width="6.6640625" style="59" customWidth="1"/>
    <col min="78" max="78" width="11.5" style="59" customWidth="1"/>
    <col min="79" max="16384" width="8.83203125" style="59"/>
  </cols>
  <sheetData>
    <row r="1" spans="1:78">
      <c r="A1" t="s">
        <v>43</v>
      </c>
      <c r="F1" s="59" t="s">
        <v>0</v>
      </c>
      <c r="H1" s="211" t="s">
        <v>292</v>
      </c>
      <c r="I1" s="212"/>
      <c r="J1" s="212"/>
      <c r="K1" s="212"/>
      <c r="L1" s="212"/>
      <c r="M1" s="212"/>
      <c r="Q1" s="60"/>
      <c r="X1" s="61"/>
      <c r="Y1" s="59" t="s">
        <v>1</v>
      </c>
      <c r="AA1" s="211" t="s">
        <v>296</v>
      </c>
      <c r="AB1" s="212"/>
      <c r="AC1" s="212"/>
      <c r="AD1" s="212"/>
      <c r="AE1" s="212"/>
      <c r="AF1" s="212"/>
      <c r="AJ1" s="60"/>
      <c r="AP1" s="62"/>
      <c r="AQ1" s="59" t="s">
        <v>2</v>
      </c>
      <c r="AT1" s="212"/>
      <c r="AU1" s="212"/>
      <c r="AV1" s="212"/>
      <c r="AW1" s="212"/>
      <c r="AX1" s="212"/>
      <c r="BB1" s="60"/>
      <c r="BH1" s="61"/>
      <c r="BI1" s="63"/>
      <c r="BJ1" s="63"/>
      <c r="BK1" s="63"/>
      <c r="BL1" s="63"/>
      <c r="BM1" s="64">
        <f ca="1">NOW()</f>
        <v>41974.813944907408</v>
      </c>
      <c r="BN1" s="65"/>
      <c r="BO1" s="66"/>
      <c r="BP1" s="66"/>
      <c r="BQ1" s="66"/>
      <c r="BR1" s="66"/>
      <c r="BS1" s="66"/>
      <c r="BT1" s="66"/>
      <c r="BU1" s="64">
        <f ca="1">NOW()</f>
        <v>41974.813944907408</v>
      </c>
      <c r="BV1" s="67"/>
      <c r="BW1" s="64"/>
      <c r="BX1" s="64"/>
      <c r="BY1" s="64"/>
      <c r="BZ1" s="64">
        <f ca="1">NOW()</f>
        <v>41974.813944907408</v>
      </c>
    </row>
    <row r="2" spans="1:78">
      <c r="A2" s="9" t="s">
        <v>44</v>
      </c>
      <c r="Q2" s="60"/>
      <c r="X2" s="61"/>
      <c r="AJ2" s="60"/>
      <c r="AP2" s="62"/>
      <c r="BB2" s="60"/>
      <c r="BH2" s="61"/>
      <c r="BI2" s="63"/>
      <c r="BJ2" s="63"/>
      <c r="BK2" s="63"/>
      <c r="BL2" s="63"/>
      <c r="BM2" s="69">
        <f ca="1">NOW()</f>
        <v>41974.813944907408</v>
      </c>
      <c r="BN2" s="65"/>
      <c r="BO2" s="66"/>
      <c r="BP2" s="66"/>
      <c r="BQ2" s="66"/>
      <c r="BR2" s="66"/>
      <c r="BS2" s="66"/>
      <c r="BT2" s="66"/>
      <c r="BU2" s="69">
        <f ca="1">NOW()</f>
        <v>41974.813944907408</v>
      </c>
      <c r="BV2" s="70"/>
      <c r="BW2" s="69"/>
      <c r="BX2" s="69"/>
      <c r="BY2" s="69"/>
      <c r="BZ2" s="69">
        <f ca="1">NOW()</f>
        <v>41974.813944907408</v>
      </c>
    </row>
    <row r="3" spans="1:78">
      <c r="A3" t="s">
        <v>275</v>
      </c>
      <c r="F3" s="209" t="s">
        <v>3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60"/>
      <c r="R3" s="209" t="s">
        <v>4</v>
      </c>
      <c r="S3" s="209"/>
      <c r="T3" s="209"/>
      <c r="U3" s="209"/>
      <c r="X3" s="61"/>
      <c r="Y3" s="209" t="s">
        <v>3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60"/>
      <c r="AK3" s="209" t="s">
        <v>4</v>
      </c>
      <c r="AL3" s="209"/>
      <c r="AM3" s="209"/>
      <c r="AN3" s="209"/>
      <c r="AP3" s="62"/>
      <c r="AQ3" s="209" t="s">
        <v>3</v>
      </c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60"/>
      <c r="BC3" s="209" t="s">
        <v>4</v>
      </c>
      <c r="BD3" s="209"/>
      <c r="BE3" s="209"/>
      <c r="BF3" s="209"/>
      <c r="BH3" s="61"/>
      <c r="BI3" s="63"/>
      <c r="BJ3" s="71" t="s">
        <v>5</v>
      </c>
      <c r="BK3" s="63"/>
      <c r="BL3" s="63"/>
      <c r="BN3" s="65"/>
      <c r="BO3" s="66"/>
      <c r="BP3" s="72" t="s">
        <v>6</v>
      </c>
      <c r="BQ3" s="73"/>
      <c r="BR3" s="73"/>
      <c r="BS3" s="73"/>
      <c r="BT3" s="73"/>
      <c r="BU3" s="66"/>
      <c r="BV3" s="74"/>
      <c r="BW3" s="66"/>
      <c r="BX3" s="66"/>
      <c r="BY3" s="66"/>
      <c r="BZ3" s="66"/>
    </row>
    <row r="4" spans="1:78">
      <c r="O4" s="73" t="s">
        <v>7</v>
      </c>
      <c r="Q4" s="75"/>
      <c r="V4" s="73" t="s">
        <v>9</v>
      </c>
      <c r="W4" s="73"/>
      <c r="X4" s="61"/>
      <c r="AH4" s="73" t="s">
        <v>7</v>
      </c>
      <c r="AJ4" s="75"/>
      <c r="AO4" s="73" t="s">
        <v>9</v>
      </c>
      <c r="AP4" s="76"/>
      <c r="AZ4" s="73" t="s">
        <v>7</v>
      </c>
      <c r="BB4" s="75"/>
      <c r="BG4" s="73" t="s">
        <v>9</v>
      </c>
      <c r="BH4" s="76"/>
      <c r="BI4" s="63"/>
      <c r="BJ4" s="77" t="s">
        <v>10</v>
      </c>
      <c r="BK4" s="63"/>
      <c r="BL4" s="63"/>
      <c r="BN4" s="65"/>
      <c r="BO4" s="73"/>
      <c r="BP4" s="73" t="s">
        <v>10</v>
      </c>
      <c r="BQ4" s="73"/>
      <c r="BR4" s="73"/>
      <c r="BS4" s="73" t="s">
        <v>11</v>
      </c>
      <c r="BT4" s="73"/>
      <c r="BU4" s="66"/>
      <c r="BV4" s="74"/>
      <c r="BW4" s="210" t="s">
        <v>12</v>
      </c>
      <c r="BX4" s="210"/>
      <c r="BY4" s="210"/>
      <c r="BZ4" s="210"/>
    </row>
    <row r="5" spans="1:78" s="73" customFormat="1">
      <c r="A5" s="73" t="s">
        <v>13</v>
      </c>
      <c r="B5" s="73" t="s">
        <v>14</v>
      </c>
      <c r="C5" s="73" t="s">
        <v>8</v>
      </c>
      <c r="D5" s="73" t="s">
        <v>15</v>
      </c>
      <c r="E5" s="73" t="s">
        <v>16</v>
      </c>
      <c r="F5" s="73" t="s">
        <v>17</v>
      </c>
      <c r="G5" s="73" t="s">
        <v>18</v>
      </c>
      <c r="H5" s="73" t="s">
        <v>19</v>
      </c>
      <c r="I5" s="73" t="s">
        <v>20</v>
      </c>
      <c r="J5" s="73" t="s">
        <v>21</v>
      </c>
      <c r="K5" s="73" t="s">
        <v>22</v>
      </c>
      <c r="L5" s="73" t="s">
        <v>23</v>
      </c>
      <c r="M5" s="73" t="s">
        <v>24</v>
      </c>
      <c r="N5" s="73" t="s">
        <v>25</v>
      </c>
      <c r="O5" s="73" t="s">
        <v>26</v>
      </c>
      <c r="P5" s="73" t="s">
        <v>28</v>
      </c>
      <c r="Q5" s="75"/>
      <c r="R5" s="73" t="s">
        <v>29</v>
      </c>
      <c r="S5" s="73" t="s">
        <v>30</v>
      </c>
      <c r="T5" s="73" t="s">
        <v>72</v>
      </c>
      <c r="U5" s="73" t="s">
        <v>25</v>
      </c>
      <c r="V5" s="73" t="s">
        <v>32</v>
      </c>
      <c r="W5" s="73" t="s">
        <v>33</v>
      </c>
      <c r="X5" s="76"/>
      <c r="Y5" s="73" t="s">
        <v>17</v>
      </c>
      <c r="Z5" s="73" t="s">
        <v>18</v>
      </c>
      <c r="AA5" s="73" t="s">
        <v>19</v>
      </c>
      <c r="AB5" s="73" t="s">
        <v>20</v>
      </c>
      <c r="AC5" s="73" t="s">
        <v>21</v>
      </c>
      <c r="AD5" s="73" t="s">
        <v>22</v>
      </c>
      <c r="AE5" s="73" t="s">
        <v>23</v>
      </c>
      <c r="AF5" s="73" t="s">
        <v>24</v>
      </c>
      <c r="AG5" s="73" t="s">
        <v>25</v>
      </c>
      <c r="AH5" s="73" t="s">
        <v>26</v>
      </c>
      <c r="AI5" s="73" t="s">
        <v>28</v>
      </c>
      <c r="AJ5" s="75"/>
      <c r="AK5" s="73" t="s">
        <v>29</v>
      </c>
      <c r="AL5" s="73" t="s">
        <v>30</v>
      </c>
      <c r="AM5" s="73" t="s">
        <v>72</v>
      </c>
      <c r="AN5" s="73" t="s">
        <v>25</v>
      </c>
      <c r="AO5" s="73" t="s">
        <v>32</v>
      </c>
      <c r="AP5" s="76"/>
      <c r="AQ5" s="73" t="s">
        <v>17</v>
      </c>
      <c r="AR5" s="73" t="s">
        <v>18</v>
      </c>
      <c r="AS5" s="73" t="s">
        <v>19</v>
      </c>
      <c r="AT5" s="73" t="s">
        <v>20</v>
      </c>
      <c r="AU5" s="73" t="s">
        <v>21</v>
      </c>
      <c r="AV5" s="73" t="s">
        <v>22</v>
      </c>
      <c r="AW5" s="73" t="s">
        <v>23</v>
      </c>
      <c r="AX5" s="73" t="s">
        <v>24</v>
      </c>
      <c r="AY5" s="73" t="s">
        <v>25</v>
      </c>
      <c r="AZ5" s="73" t="s">
        <v>26</v>
      </c>
      <c r="BA5" s="73" t="s">
        <v>28</v>
      </c>
      <c r="BB5" s="75"/>
      <c r="BC5" s="73" t="s">
        <v>29</v>
      </c>
      <c r="BD5" s="73" t="s">
        <v>30</v>
      </c>
      <c r="BE5" s="73" t="s">
        <v>72</v>
      </c>
      <c r="BF5" s="73" t="s">
        <v>25</v>
      </c>
      <c r="BG5" s="73" t="s">
        <v>32</v>
      </c>
      <c r="BH5" s="76"/>
      <c r="BI5" s="77" t="s">
        <v>34</v>
      </c>
      <c r="BJ5" s="77" t="s">
        <v>35</v>
      </c>
      <c r="BK5" s="77" t="s">
        <v>36</v>
      </c>
      <c r="BL5" s="77" t="s">
        <v>28</v>
      </c>
      <c r="BM5" s="73" t="s">
        <v>37</v>
      </c>
      <c r="BN5" s="78"/>
      <c r="BO5" s="73" t="s">
        <v>34</v>
      </c>
      <c r="BP5" s="73" t="s">
        <v>35</v>
      </c>
      <c r="BQ5" s="73" t="s">
        <v>36</v>
      </c>
      <c r="BR5" s="79" t="s">
        <v>38</v>
      </c>
      <c r="BS5" s="73" t="s">
        <v>39</v>
      </c>
      <c r="BT5" s="79" t="s">
        <v>28</v>
      </c>
      <c r="BU5" s="73" t="s">
        <v>37</v>
      </c>
      <c r="BV5" s="78"/>
      <c r="BW5" s="79" t="s">
        <v>5</v>
      </c>
      <c r="BX5" s="79" t="s">
        <v>40</v>
      </c>
      <c r="BY5" s="79" t="s">
        <v>28</v>
      </c>
      <c r="BZ5" s="73" t="s">
        <v>37</v>
      </c>
    </row>
    <row r="6" spans="1:78">
      <c r="Q6" s="60"/>
      <c r="X6" s="61"/>
      <c r="AJ6" s="60"/>
      <c r="AP6" s="62"/>
      <c r="BB6" s="60"/>
      <c r="BH6" s="61"/>
      <c r="BN6" s="65"/>
      <c r="BV6" s="65"/>
    </row>
    <row r="7" spans="1:78">
      <c r="B7" s="93" t="s">
        <v>54</v>
      </c>
      <c r="C7" s="60"/>
      <c r="D7" s="60"/>
      <c r="E7" s="60"/>
      <c r="F7" s="80"/>
      <c r="G7" s="80"/>
      <c r="H7" s="80"/>
      <c r="I7" s="80"/>
      <c r="J7" s="80"/>
      <c r="K7" s="80"/>
      <c r="L7" s="80"/>
      <c r="M7" s="80"/>
      <c r="N7" s="81">
        <f t="shared" ref="N7:N12" si="0">SUM(F7:M7)</f>
        <v>0</v>
      </c>
      <c r="O7" s="82"/>
      <c r="P7" s="82"/>
      <c r="Q7" s="60"/>
      <c r="R7" s="83"/>
      <c r="S7" s="83"/>
      <c r="T7" s="83"/>
      <c r="U7" s="84"/>
      <c r="V7" s="84"/>
      <c r="W7" s="84"/>
      <c r="X7" s="61"/>
      <c r="Y7" s="80"/>
      <c r="Z7" s="80"/>
      <c r="AA7" s="80"/>
      <c r="AB7" s="80"/>
      <c r="AC7" s="80"/>
      <c r="AD7" s="80"/>
      <c r="AE7" s="80"/>
      <c r="AF7" s="80"/>
      <c r="AG7" s="81">
        <f t="shared" ref="AG7:AG12" si="1">SUM(Y7:AF7)</f>
        <v>0</v>
      </c>
      <c r="AH7" s="82"/>
      <c r="AI7" s="82"/>
      <c r="AJ7" s="60"/>
      <c r="AK7" s="83"/>
      <c r="AL7" s="83"/>
      <c r="AM7" s="83"/>
      <c r="AN7" s="84"/>
      <c r="AO7" s="84"/>
      <c r="AP7" s="85"/>
      <c r="AQ7" s="80"/>
      <c r="AR7" s="80"/>
      <c r="AS7" s="80"/>
      <c r="AT7" s="80"/>
      <c r="AU7" s="80"/>
      <c r="AV7" s="80"/>
      <c r="AW7" s="80"/>
      <c r="AX7" s="80"/>
      <c r="AY7" s="81">
        <f t="shared" ref="AY7:AY12" si="2">SUM(AQ7:AX7)</f>
        <v>0</v>
      </c>
      <c r="AZ7" s="82"/>
      <c r="BA7" s="82"/>
      <c r="BB7" s="60"/>
      <c r="BC7" s="83"/>
      <c r="BD7" s="83"/>
      <c r="BE7" s="83"/>
      <c r="BF7" s="84"/>
      <c r="BG7" s="84"/>
      <c r="BH7" s="86"/>
      <c r="BI7" s="84"/>
      <c r="BJ7" s="84"/>
      <c r="BK7" s="84"/>
      <c r="BL7" s="84"/>
      <c r="BM7" s="84"/>
      <c r="BN7" s="87"/>
      <c r="BO7" s="88"/>
      <c r="BP7" s="88"/>
      <c r="BQ7" s="88"/>
      <c r="BR7" s="88"/>
      <c r="BS7" s="88"/>
      <c r="BT7" s="88"/>
      <c r="BU7" s="88"/>
      <c r="BV7" s="65"/>
      <c r="BW7" s="88"/>
      <c r="BX7" s="88"/>
      <c r="BY7" s="88"/>
      <c r="BZ7" s="88"/>
    </row>
    <row r="8" spans="1:78">
      <c r="B8" s="93" t="s">
        <v>55</v>
      </c>
      <c r="C8" s="60"/>
      <c r="D8" s="60"/>
      <c r="E8" s="60"/>
      <c r="F8" s="80"/>
      <c r="G8" s="80"/>
      <c r="H8" s="80"/>
      <c r="I8" s="80"/>
      <c r="J8" s="80"/>
      <c r="K8" s="80"/>
      <c r="L8" s="80"/>
      <c r="M8" s="80"/>
      <c r="N8" s="81">
        <f t="shared" si="0"/>
        <v>0</v>
      </c>
      <c r="O8" s="82"/>
      <c r="P8" s="82"/>
      <c r="Q8" s="60"/>
      <c r="R8" s="60"/>
      <c r="S8" s="60"/>
      <c r="T8" s="60"/>
      <c r="U8" s="60"/>
      <c r="V8" s="60"/>
      <c r="W8" s="60"/>
      <c r="X8" s="61"/>
      <c r="Y8" s="80"/>
      <c r="Z8" s="80"/>
      <c r="AA8" s="80"/>
      <c r="AB8" s="80"/>
      <c r="AC8" s="80"/>
      <c r="AD8" s="80"/>
      <c r="AE8" s="80"/>
      <c r="AF8" s="80"/>
      <c r="AG8" s="81">
        <f t="shared" si="1"/>
        <v>0</v>
      </c>
      <c r="AH8" s="82"/>
      <c r="AI8" s="82"/>
      <c r="AJ8" s="60"/>
      <c r="AK8" s="60"/>
      <c r="AL8" s="60"/>
      <c r="AM8" s="60"/>
      <c r="AN8" s="60"/>
      <c r="AO8" s="60"/>
      <c r="AP8" s="62"/>
      <c r="AQ8" s="80"/>
      <c r="AR8" s="80"/>
      <c r="AS8" s="80"/>
      <c r="AT8" s="80"/>
      <c r="AU8" s="80"/>
      <c r="AV8" s="80"/>
      <c r="AW8" s="80"/>
      <c r="AX8" s="80"/>
      <c r="AY8" s="81">
        <f t="shared" si="2"/>
        <v>0</v>
      </c>
      <c r="AZ8" s="82"/>
      <c r="BA8" s="82"/>
      <c r="BB8" s="60"/>
      <c r="BC8" s="60"/>
      <c r="BD8" s="60"/>
      <c r="BE8" s="60"/>
      <c r="BF8" s="60"/>
      <c r="BG8" s="60"/>
      <c r="BH8" s="61"/>
      <c r="BI8" s="60"/>
      <c r="BJ8" s="60"/>
      <c r="BK8" s="60"/>
      <c r="BL8" s="60"/>
      <c r="BM8" s="60"/>
      <c r="BN8" s="65"/>
      <c r="BO8" s="88"/>
      <c r="BP8" s="88"/>
      <c r="BQ8" s="88"/>
      <c r="BR8" s="88"/>
      <c r="BS8" s="88"/>
      <c r="BT8" s="88"/>
      <c r="BU8" s="88"/>
      <c r="BV8" s="65"/>
      <c r="BW8" s="88"/>
      <c r="BX8" s="88"/>
      <c r="BY8" s="88"/>
      <c r="BZ8" s="88"/>
    </row>
    <row r="9" spans="1:78">
      <c r="B9" s="93" t="s">
        <v>56</v>
      </c>
      <c r="C9" s="60"/>
      <c r="D9" s="60"/>
      <c r="E9" s="60"/>
      <c r="F9" s="80"/>
      <c r="G9" s="80"/>
      <c r="H9" s="80"/>
      <c r="I9" s="80"/>
      <c r="J9" s="80"/>
      <c r="K9" s="80"/>
      <c r="L9" s="80"/>
      <c r="M9" s="80"/>
      <c r="N9" s="81">
        <f t="shared" si="0"/>
        <v>0</v>
      </c>
      <c r="O9" s="82"/>
      <c r="P9" s="82"/>
      <c r="Q9" s="60"/>
      <c r="R9" s="60"/>
      <c r="S9" s="60"/>
      <c r="T9" s="60"/>
      <c r="U9" s="60"/>
      <c r="V9" s="60"/>
      <c r="W9" s="60"/>
      <c r="X9" s="61"/>
      <c r="Y9" s="80"/>
      <c r="Z9" s="80"/>
      <c r="AA9" s="80"/>
      <c r="AB9" s="80"/>
      <c r="AC9" s="80"/>
      <c r="AD9" s="80"/>
      <c r="AE9" s="80"/>
      <c r="AF9" s="80"/>
      <c r="AG9" s="81">
        <f t="shared" si="1"/>
        <v>0</v>
      </c>
      <c r="AH9" s="82"/>
      <c r="AI9" s="82"/>
      <c r="AJ9" s="60"/>
      <c r="AK9" s="60"/>
      <c r="AL9" s="60"/>
      <c r="AM9" s="60"/>
      <c r="AN9" s="60"/>
      <c r="AO9" s="60"/>
      <c r="AP9" s="62"/>
      <c r="AQ9" s="80"/>
      <c r="AR9" s="80"/>
      <c r="AS9" s="80"/>
      <c r="AT9" s="80"/>
      <c r="AU9" s="80"/>
      <c r="AV9" s="80"/>
      <c r="AW9" s="80"/>
      <c r="AX9" s="80"/>
      <c r="AY9" s="81">
        <f t="shared" si="2"/>
        <v>0</v>
      </c>
      <c r="AZ9" s="82"/>
      <c r="BA9" s="82"/>
      <c r="BB9" s="60"/>
      <c r="BC9" s="60"/>
      <c r="BD9" s="60"/>
      <c r="BE9" s="60"/>
      <c r="BF9" s="60"/>
      <c r="BG9" s="60"/>
      <c r="BH9" s="61"/>
      <c r="BI9" s="60"/>
      <c r="BJ9" s="60"/>
      <c r="BK9" s="60"/>
      <c r="BL9" s="60"/>
      <c r="BM9" s="60"/>
      <c r="BN9" s="65"/>
      <c r="BO9" s="88"/>
      <c r="BP9" s="88"/>
      <c r="BQ9" s="88"/>
      <c r="BR9" s="88"/>
      <c r="BS9" s="88"/>
      <c r="BT9" s="88"/>
      <c r="BU9" s="88"/>
      <c r="BV9" s="65"/>
      <c r="BW9" s="88"/>
      <c r="BX9" s="88"/>
      <c r="BY9" s="88"/>
      <c r="BZ9" s="88"/>
    </row>
    <row r="10" spans="1:78">
      <c r="B10" s="93" t="s">
        <v>57</v>
      </c>
      <c r="C10" s="60"/>
      <c r="D10" s="60"/>
      <c r="E10" s="60"/>
      <c r="F10" s="80"/>
      <c r="G10" s="80"/>
      <c r="H10" s="80"/>
      <c r="I10" s="80"/>
      <c r="J10" s="80"/>
      <c r="K10" s="80"/>
      <c r="L10" s="80"/>
      <c r="M10" s="80"/>
      <c r="N10" s="81">
        <f t="shared" si="0"/>
        <v>0</v>
      </c>
      <c r="O10" s="82"/>
      <c r="P10" s="82"/>
      <c r="Q10" s="60"/>
      <c r="R10" s="60"/>
      <c r="S10" s="60"/>
      <c r="T10" s="60"/>
      <c r="U10" s="60"/>
      <c r="V10" s="60"/>
      <c r="W10" s="60"/>
      <c r="X10" s="61"/>
      <c r="Y10" s="80"/>
      <c r="Z10" s="80"/>
      <c r="AA10" s="80"/>
      <c r="AB10" s="80"/>
      <c r="AC10" s="80"/>
      <c r="AD10" s="80"/>
      <c r="AE10" s="80"/>
      <c r="AF10" s="80"/>
      <c r="AG10" s="81">
        <f t="shared" si="1"/>
        <v>0</v>
      </c>
      <c r="AH10" s="82"/>
      <c r="AI10" s="82"/>
      <c r="AJ10" s="60"/>
      <c r="AK10" s="60"/>
      <c r="AL10" s="60"/>
      <c r="AM10" s="60"/>
      <c r="AN10" s="60"/>
      <c r="AO10" s="60"/>
      <c r="AP10" s="62"/>
      <c r="AQ10" s="80"/>
      <c r="AR10" s="80"/>
      <c r="AS10" s="80"/>
      <c r="AT10" s="80"/>
      <c r="AU10" s="80"/>
      <c r="AV10" s="80"/>
      <c r="AW10" s="80"/>
      <c r="AX10" s="80"/>
      <c r="AY10" s="81">
        <f t="shared" si="2"/>
        <v>0</v>
      </c>
      <c r="AZ10" s="82"/>
      <c r="BA10" s="82"/>
      <c r="BB10" s="60"/>
      <c r="BC10" s="60"/>
      <c r="BD10" s="60"/>
      <c r="BE10" s="60"/>
      <c r="BF10" s="60"/>
      <c r="BG10" s="60"/>
      <c r="BH10" s="61"/>
      <c r="BI10" s="60"/>
      <c r="BJ10" s="60"/>
      <c r="BK10" s="60"/>
      <c r="BL10" s="60"/>
      <c r="BM10" s="60"/>
      <c r="BN10" s="65"/>
      <c r="BO10" s="88"/>
      <c r="BP10" s="88"/>
      <c r="BQ10" s="88"/>
      <c r="BR10" s="88"/>
      <c r="BS10" s="88"/>
      <c r="BT10" s="88"/>
      <c r="BU10" s="88"/>
      <c r="BV10" s="65"/>
      <c r="BW10" s="88"/>
      <c r="BX10" s="88"/>
      <c r="BY10" s="88"/>
      <c r="BZ10" s="88"/>
    </row>
    <row r="11" spans="1:78">
      <c r="B11" s="93" t="s">
        <v>58</v>
      </c>
      <c r="C11" s="60"/>
      <c r="D11" s="60"/>
      <c r="E11" s="60"/>
      <c r="F11" s="80"/>
      <c r="G11" s="80"/>
      <c r="H11" s="80"/>
      <c r="I11" s="80"/>
      <c r="J11" s="80"/>
      <c r="K11" s="80"/>
      <c r="L11" s="80"/>
      <c r="M11" s="80"/>
      <c r="N11" s="81">
        <f t="shared" si="0"/>
        <v>0</v>
      </c>
      <c r="O11" s="82"/>
      <c r="P11" s="82"/>
      <c r="Q11" s="60"/>
      <c r="R11" s="60"/>
      <c r="S11" s="60"/>
      <c r="T11" s="60"/>
      <c r="U11" s="60"/>
      <c r="V11" s="60"/>
      <c r="W11" s="60"/>
      <c r="X11" s="61"/>
      <c r="Y11" s="80"/>
      <c r="Z11" s="80"/>
      <c r="AA11" s="80"/>
      <c r="AB11" s="80"/>
      <c r="AC11" s="80"/>
      <c r="AD11" s="80"/>
      <c r="AE11" s="80"/>
      <c r="AF11" s="80"/>
      <c r="AG11" s="81">
        <f t="shared" si="1"/>
        <v>0</v>
      </c>
      <c r="AH11" s="82"/>
      <c r="AI11" s="82"/>
      <c r="AJ11" s="60"/>
      <c r="AK11" s="60"/>
      <c r="AL11" s="60"/>
      <c r="AM11" s="60"/>
      <c r="AN11" s="60"/>
      <c r="AO11" s="60"/>
      <c r="AP11" s="62"/>
      <c r="AQ11" s="80"/>
      <c r="AR11" s="80"/>
      <c r="AS11" s="80"/>
      <c r="AT11" s="80"/>
      <c r="AU11" s="80"/>
      <c r="AV11" s="80"/>
      <c r="AW11" s="80"/>
      <c r="AX11" s="80"/>
      <c r="AY11" s="81">
        <f t="shared" si="2"/>
        <v>0</v>
      </c>
      <c r="AZ11" s="82"/>
      <c r="BA11" s="82"/>
      <c r="BB11" s="60"/>
      <c r="BC11" s="60"/>
      <c r="BD11" s="60"/>
      <c r="BE11" s="60"/>
      <c r="BF11" s="60"/>
      <c r="BG11" s="60"/>
      <c r="BH11" s="61"/>
      <c r="BI11" s="60"/>
      <c r="BJ11" s="60"/>
      <c r="BK11" s="60"/>
      <c r="BL11" s="60"/>
      <c r="BM11" s="60"/>
      <c r="BN11" s="65"/>
      <c r="BO11" s="88"/>
      <c r="BP11" s="88"/>
      <c r="BQ11" s="88"/>
      <c r="BR11" s="88"/>
      <c r="BS11" s="88"/>
      <c r="BT11" s="88"/>
      <c r="BU11" s="88"/>
      <c r="BV11" s="65"/>
      <c r="BW11" s="88"/>
      <c r="BX11" s="88"/>
      <c r="BY11" s="88"/>
      <c r="BZ11" s="88"/>
    </row>
    <row r="12" spans="1:78">
      <c r="B12" s="93" t="s">
        <v>59</v>
      </c>
      <c r="C12" s="60"/>
      <c r="D12" s="60"/>
      <c r="E12" s="60"/>
      <c r="F12" s="80"/>
      <c r="G12" s="80"/>
      <c r="H12" s="80"/>
      <c r="I12" s="80"/>
      <c r="J12" s="80"/>
      <c r="K12" s="80"/>
      <c r="L12" s="80"/>
      <c r="M12" s="80"/>
      <c r="N12" s="81">
        <f t="shared" si="0"/>
        <v>0</v>
      </c>
      <c r="O12" s="82"/>
      <c r="P12" s="82"/>
      <c r="Q12" s="60"/>
      <c r="R12" s="60"/>
      <c r="S12" s="60"/>
      <c r="T12" s="60"/>
      <c r="U12" s="60"/>
      <c r="V12" s="60"/>
      <c r="W12" s="60"/>
      <c r="X12" s="61"/>
      <c r="Y12" s="80"/>
      <c r="Z12" s="80"/>
      <c r="AA12" s="80"/>
      <c r="AB12" s="80"/>
      <c r="AC12" s="80"/>
      <c r="AD12" s="80"/>
      <c r="AE12" s="80"/>
      <c r="AF12" s="80"/>
      <c r="AG12" s="81">
        <f t="shared" si="1"/>
        <v>0</v>
      </c>
      <c r="AH12" s="82"/>
      <c r="AI12" s="82"/>
      <c r="AJ12" s="60"/>
      <c r="AK12" s="60"/>
      <c r="AL12" s="60"/>
      <c r="AM12" s="60"/>
      <c r="AN12" s="60"/>
      <c r="AO12" s="60"/>
      <c r="AP12" s="62"/>
      <c r="AQ12" s="80"/>
      <c r="AR12" s="80"/>
      <c r="AS12" s="80"/>
      <c r="AT12" s="80"/>
      <c r="AU12" s="80"/>
      <c r="AV12" s="80"/>
      <c r="AW12" s="80"/>
      <c r="AX12" s="80"/>
      <c r="AY12" s="81">
        <f t="shared" si="2"/>
        <v>0</v>
      </c>
      <c r="AZ12" s="82"/>
      <c r="BA12" s="82"/>
      <c r="BB12" s="60"/>
      <c r="BC12" s="60"/>
      <c r="BD12" s="60"/>
      <c r="BE12" s="60"/>
      <c r="BF12" s="60"/>
      <c r="BG12" s="60"/>
      <c r="BH12" s="61"/>
      <c r="BI12" s="60"/>
      <c r="BJ12" s="60"/>
      <c r="BK12" s="60"/>
      <c r="BL12" s="60"/>
      <c r="BM12" s="60"/>
      <c r="BN12" s="65"/>
      <c r="BO12" s="88"/>
      <c r="BP12" s="88"/>
      <c r="BQ12" s="88"/>
      <c r="BR12" s="88"/>
      <c r="BS12" s="88"/>
      <c r="BT12" s="88"/>
      <c r="BU12" s="88"/>
      <c r="BV12" s="65"/>
      <c r="BW12" s="88"/>
      <c r="BX12" s="88"/>
      <c r="BY12" s="88"/>
      <c r="BZ12" s="88"/>
    </row>
    <row r="13" spans="1:78">
      <c r="B13" s="94"/>
      <c r="C13" s="95" t="s">
        <v>60</v>
      </c>
      <c r="D13" s="95" t="s">
        <v>61</v>
      </c>
      <c r="E13" s="95" t="s">
        <v>62</v>
      </c>
      <c r="F13" s="60"/>
      <c r="G13" s="60"/>
      <c r="H13" s="60"/>
      <c r="I13" s="60"/>
      <c r="J13" s="60"/>
      <c r="K13" s="60"/>
      <c r="L13" s="60" t="s">
        <v>42</v>
      </c>
      <c r="M13" s="60"/>
      <c r="N13" s="90">
        <f>SUM(N7:N12)</f>
        <v>0</v>
      </c>
      <c r="O13" s="90">
        <f>(N13/6)/8</f>
        <v>0</v>
      </c>
      <c r="P13" s="90">
        <f>O13</f>
        <v>0</v>
      </c>
      <c r="Q13" s="60"/>
      <c r="R13" s="80">
        <v>7.6</v>
      </c>
      <c r="S13" s="80">
        <v>8.5</v>
      </c>
      <c r="T13" s="80">
        <v>6.5</v>
      </c>
      <c r="U13" s="90">
        <f>(R13*0.25)+(S13*0.5)+(T13*0.25)</f>
        <v>7.7750000000000004</v>
      </c>
      <c r="V13" s="90"/>
      <c r="W13" s="91"/>
      <c r="X13" s="61"/>
      <c r="Y13" s="60"/>
      <c r="Z13" s="60"/>
      <c r="AA13" s="60"/>
      <c r="AB13" s="60"/>
      <c r="AC13" s="60"/>
      <c r="AD13" s="60"/>
      <c r="AE13" s="60" t="s">
        <v>42</v>
      </c>
      <c r="AF13" s="60"/>
      <c r="AG13" s="90">
        <f>SUM(AG7:AG12)</f>
        <v>0</v>
      </c>
      <c r="AH13" s="90">
        <f>(AG13/6)/8</f>
        <v>0</v>
      </c>
      <c r="AI13" s="90">
        <f>AH13</f>
        <v>0</v>
      </c>
      <c r="AJ13" s="60"/>
      <c r="AK13" s="80">
        <v>6.5</v>
      </c>
      <c r="AL13" s="80">
        <v>6.3</v>
      </c>
      <c r="AM13" s="80">
        <v>5.5</v>
      </c>
      <c r="AN13" s="90">
        <f>(AK13*0.25)+(AL13*0.5)+(AM13*0.25)</f>
        <v>6.15</v>
      </c>
      <c r="AO13" s="90"/>
      <c r="AP13" s="62"/>
      <c r="AQ13" s="60"/>
      <c r="AR13" s="60"/>
      <c r="AS13" s="60"/>
      <c r="AT13" s="60"/>
      <c r="AU13" s="60"/>
      <c r="AV13" s="60"/>
      <c r="AW13" s="60" t="s">
        <v>42</v>
      </c>
      <c r="AX13" s="60"/>
      <c r="AY13" s="90">
        <f>SUM(AY7:AY12)</f>
        <v>0</v>
      </c>
      <c r="AZ13" s="90">
        <f>(AY13/6)/8</f>
        <v>0</v>
      </c>
      <c r="BA13" s="90">
        <f>AZ13</f>
        <v>0</v>
      </c>
      <c r="BB13" s="60"/>
      <c r="BC13" s="80"/>
      <c r="BD13" s="80"/>
      <c r="BE13" s="80"/>
      <c r="BF13" s="90">
        <f>(BC13*0.25)+(BD13*0.5)+(BE13*0.25)</f>
        <v>0</v>
      </c>
      <c r="BG13" s="90">
        <f>(BA13+BF13)/2</f>
        <v>0</v>
      </c>
      <c r="BH13" s="86"/>
      <c r="BI13" s="90">
        <f>P13</f>
        <v>0</v>
      </c>
      <c r="BJ13" s="90">
        <f>AI13</f>
        <v>0</v>
      </c>
      <c r="BK13" s="90">
        <f>BA13</f>
        <v>0</v>
      </c>
      <c r="BL13" s="90">
        <f>AVERAGE(BI13:BK13)</f>
        <v>0</v>
      </c>
      <c r="BM13" s="90"/>
      <c r="BN13" s="87"/>
      <c r="BO13" s="90">
        <f>U13</f>
        <v>7.7750000000000004</v>
      </c>
      <c r="BP13" s="90">
        <f>AN13</f>
        <v>6.15</v>
      </c>
      <c r="BQ13" s="90"/>
      <c r="BR13" s="90">
        <f>AVERAGE(BO13:BQ13)</f>
        <v>6.9625000000000004</v>
      </c>
      <c r="BS13" s="90">
        <f>W13</f>
        <v>0</v>
      </c>
      <c r="BT13" s="90">
        <f>BR13-BS13</f>
        <v>6.9625000000000004</v>
      </c>
      <c r="BU13" s="59">
        <v>1</v>
      </c>
      <c r="BV13" s="65"/>
      <c r="BW13" s="90">
        <f>BL13</f>
        <v>0</v>
      </c>
      <c r="BX13" s="90">
        <f>BT13</f>
        <v>6.9625000000000004</v>
      </c>
      <c r="BY13" s="90">
        <f>AVERAGE(BW13,BX13)</f>
        <v>3.4812500000000002</v>
      </c>
    </row>
    <row r="14" spans="1:78">
      <c r="B14" s="93" t="s">
        <v>100</v>
      </c>
      <c r="C14" s="60"/>
      <c r="D14" s="60"/>
      <c r="E14" s="60"/>
      <c r="F14" s="80"/>
      <c r="G14" s="80"/>
      <c r="H14" s="80"/>
      <c r="I14" s="80"/>
      <c r="J14" s="80"/>
      <c r="K14" s="80"/>
      <c r="L14" s="80"/>
      <c r="M14" s="80"/>
      <c r="N14" s="81">
        <f t="shared" ref="N14:N19" si="3">SUM(F14:M14)</f>
        <v>0</v>
      </c>
      <c r="O14" s="82"/>
      <c r="P14" s="82"/>
      <c r="Q14" s="60"/>
      <c r="R14" s="83"/>
      <c r="S14" s="83"/>
      <c r="T14" s="83"/>
      <c r="U14" s="84"/>
      <c r="V14" s="84"/>
      <c r="W14" s="84"/>
      <c r="X14" s="61"/>
      <c r="Y14" s="80"/>
      <c r="Z14" s="80"/>
      <c r="AA14" s="80"/>
      <c r="AB14" s="80"/>
      <c r="AC14" s="80"/>
      <c r="AD14" s="80"/>
      <c r="AE14" s="80"/>
      <c r="AF14" s="80"/>
      <c r="AG14" s="81">
        <f t="shared" ref="AG14:AG19" si="4">SUM(Y14:AF14)</f>
        <v>0</v>
      </c>
      <c r="AH14" s="82"/>
      <c r="AI14" s="82"/>
      <c r="AJ14" s="60"/>
      <c r="AK14" s="83"/>
      <c r="AL14" s="83"/>
      <c r="AM14" s="83"/>
      <c r="AN14" s="84"/>
      <c r="AO14" s="84"/>
      <c r="AP14" s="85"/>
      <c r="AQ14" s="80"/>
      <c r="AR14" s="80"/>
      <c r="AS14" s="80"/>
      <c r="AT14" s="80"/>
      <c r="AU14" s="80"/>
      <c r="AV14" s="80"/>
      <c r="AW14" s="80"/>
      <c r="AX14" s="80"/>
      <c r="AY14" s="81">
        <f t="shared" ref="AY14:AY19" si="5">SUM(AQ14:AX14)</f>
        <v>0</v>
      </c>
      <c r="AZ14" s="82"/>
      <c r="BA14" s="82"/>
      <c r="BB14" s="60"/>
      <c r="BC14" s="83"/>
      <c r="BD14" s="83"/>
      <c r="BE14" s="83"/>
      <c r="BF14" s="84"/>
      <c r="BG14" s="84"/>
      <c r="BH14" s="86"/>
      <c r="BI14" s="84"/>
      <c r="BJ14" s="84"/>
      <c r="BK14" s="84"/>
      <c r="BL14" s="84"/>
      <c r="BM14" s="84"/>
      <c r="BN14" s="87"/>
      <c r="BO14" s="88"/>
      <c r="BP14" s="88"/>
      <c r="BQ14" s="88"/>
      <c r="BR14" s="88"/>
      <c r="BS14" s="88"/>
      <c r="BT14" s="88"/>
      <c r="BU14" s="88"/>
      <c r="BV14" s="65"/>
      <c r="BW14" s="88"/>
      <c r="BX14" s="88"/>
      <c r="BY14" s="88"/>
      <c r="BZ14" s="88"/>
    </row>
    <row r="15" spans="1:78">
      <c r="B15" s="93" t="s">
        <v>92</v>
      </c>
      <c r="C15" s="60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1">
        <f t="shared" si="3"/>
        <v>0</v>
      </c>
      <c r="O15" s="82"/>
      <c r="P15" s="82"/>
      <c r="Q15" s="60"/>
      <c r="R15" s="60"/>
      <c r="S15" s="60"/>
      <c r="T15" s="60"/>
      <c r="U15" s="60"/>
      <c r="V15" s="60"/>
      <c r="W15" s="60"/>
      <c r="X15" s="61"/>
      <c r="Y15" s="80"/>
      <c r="Z15" s="80"/>
      <c r="AA15" s="80"/>
      <c r="AB15" s="80"/>
      <c r="AC15" s="80"/>
      <c r="AD15" s="80"/>
      <c r="AE15" s="80"/>
      <c r="AF15" s="80"/>
      <c r="AG15" s="81">
        <f t="shared" si="4"/>
        <v>0</v>
      </c>
      <c r="AH15" s="82"/>
      <c r="AI15" s="82"/>
      <c r="AJ15" s="60"/>
      <c r="AK15" s="60"/>
      <c r="AL15" s="60"/>
      <c r="AM15" s="60"/>
      <c r="AN15" s="60"/>
      <c r="AO15" s="60"/>
      <c r="AP15" s="62"/>
      <c r="AQ15" s="80"/>
      <c r="AR15" s="80"/>
      <c r="AS15" s="80"/>
      <c r="AT15" s="80"/>
      <c r="AU15" s="80"/>
      <c r="AV15" s="80"/>
      <c r="AW15" s="80"/>
      <c r="AX15" s="80"/>
      <c r="AY15" s="81">
        <f t="shared" si="5"/>
        <v>0</v>
      </c>
      <c r="AZ15" s="82"/>
      <c r="BA15" s="82"/>
      <c r="BB15" s="60"/>
      <c r="BC15" s="60"/>
      <c r="BD15" s="60"/>
      <c r="BE15" s="60"/>
      <c r="BF15" s="60"/>
      <c r="BG15" s="60"/>
      <c r="BH15" s="61"/>
      <c r="BI15" s="60"/>
      <c r="BJ15" s="60"/>
      <c r="BK15" s="60"/>
      <c r="BL15" s="60"/>
      <c r="BM15" s="60"/>
      <c r="BN15" s="65"/>
      <c r="BO15" s="88"/>
      <c r="BP15" s="88"/>
      <c r="BQ15" s="88"/>
      <c r="BR15" s="88"/>
      <c r="BS15" s="88"/>
      <c r="BT15" s="88"/>
      <c r="BU15" s="88"/>
      <c r="BV15" s="65"/>
      <c r="BW15" s="88"/>
      <c r="BX15" s="88"/>
      <c r="BY15" s="88"/>
      <c r="BZ15" s="88"/>
    </row>
    <row r="16" spans="1:78">
      <c r="B16" s="93" t="s">
        <v>93</v>
      </c>
      <c r="C16" s="60"/>
      <c r="D16" s="60"/>
      <c r="E16" s="60"/>
      <c r="F16" s="80"/>
      <c r="G16" s="80"/>
      <c r="H16" s="80"/>
      <c r="I16" s="80"/>
      <c r="J16" s="80"/>
      <c r="K16" s="80"/>
      <c r="L16" s="80"/>
      <c r="M16" s="80"/>
      <c r="N16" s="81">
        <f t="shared" si="3"/>
        <v>0</v>
      </c>
      <c r="O16" s="82"/>
      <c r="P16" s="82"/>
      <c r="Q16" s="60"/>
      <c r="R16" s="60"/>
      <c r="S16" s="60"/>
      <c r="T16" s="60"/>
      <c r="U16" s="60"/>
      <c r="V16" s="60"/>
      <c r="W16" s="60"/>
      <c r="X16" s="61"/>
      <c r="Y16" s="80"/>
      <c r="Z16" s="80"/>
      <c r="AA16" s="80"/>
      <c r="AB16" s="80"/>
      <c r="AC16" s="80"/>
      <c r="AD16" s="80"/>
      <c r="AE16" s="80"/>
      <c r="AF16" s="80"/>
      <c r="AG16" s="81">
        <f t="shared" si="4"/>
        <v>0</v>
      </c>
      <c r="AH16" s="82"/>
      <c r="AI16" s="82"/>
      <c r="AJ16" s="60"/>
      <c r="AK16" s="60"/>
      <c r="AL16" s="60"/>
      <c r="AM16" s="60"/>
      <c r="AN16" s="60"/>
      <c r="AO16" s="60"/>
      <c r="AP16" s="62"/>
      <c r="AQ16" s="80"/>
      <c r="AR16" s="80"/>
      <c r="AS16" s="80"/>
      <c r="AT16" s="80"/>
      <c r="AU16" s="80"/>
      <c r="AV16" s="80"/>
      <c r="AW16" s="80"/>
      <c r="AX16" s="80"/>
      <c r="AY16" s="81">
        <f t="shared" si="5"/>
        <v>0</v>
      </c>
      <c r="AZ16" s="82"/>
      <c r="BA16" s="82"/>
      <c r="BB16" s="60"/>
      <c r="BC16" s="60"/>
      <c r="BD16" s="60"/>
      <c r="BE16" s="60"/>
      <c r="BF16" s="60"/>
      <c r="BG16" s="60"/>
      <c r="BH16" s="61"/>
      <c r="BI16" s="60"/>
      <c r="BJ16" s="60"/>
      <c r="BK16" s="60"/>
      <c r="BL16" s="60"/>
      <c r="BM16" s="60"/>
      <c r="BN16" s="65"/>
      <c r="BO16" s="88"/>
      <c r="BP16" s="88"/>
      <c r="BQ16" s="88"/>
      <c r="BR16" s="88"/>
      <c r="BS16" s="88"/>
      <c r="BT16" s="88"/>
      <c r="BU16" s="88"/>
      <c r="BV16" s="65"/>
      <c r="BW16" s="88"/>
      <c r="BX16" s="88"/>
      <c r="BY16" s="88"/>
      <c r="BZ16" s="88"/>
    </row>
    <row r="17" spans="1:78">
      <c r="B17" s="93" t="s">
        <v>94</v>
      </c>
      <c r="C17" s="60"/>
      <c r="D17" s="60"/>
      <c r="E17" s="60"/>
      <c r="F17" s="80"/>
      <c r="G17" s="80"/>
      <c r="H17" s="80"/>
      <c r="I17" s="80"/>
      <c r="J17" s="80"/>
      <c r="K17" s="80"/>
      <c r="L17" s="80"/>
      <c r="M17" s="80"/>
      <c r="N17" s="81">
        <f t="shared" si="3"/>
        <v>0</v>
      </c>
      <c r="O17" s="82"/>
      <c r="P17" s="82"/>
      <c r="Q17" s="60"/>
      <c r="R17" s="60"/>
      <c r="S17" s="60"/>
      <c r="T17" s="60"/>
      <c r="U17" s="60"/>
      <c r="V17" s="60"/>
      <c r="W17" s="60"/>
      <c r="X17" s="61"/>
      <c r="Y17" s="80"/>
      <c r="Z17" s="80"/>
      <c r="AA17" s="80"/>
      <c r="AB17" s="80"/>
      <c r="AC17" s="80"/>
      <c r="AD17" s="80"/>
      <c r="AE17" s="80"/>
      <c r="AF17" s="80"/>
      <c r="AG17" s="81">
        <f t="shared" si="4"/>
        <v>0</v>
      </c>
      <c r="AH17" s="82"/>
      <c r="AI17" s="82"/>
      <c r="AJ17" s="60"/>
      <c r="AK17" s="60"/>
      <c r="AL17" s="60"/>
      <c r="AM17" s="60"/>
      <c r="AN17" s="60"/>
      <c r="AO17" s="60"/>
      <c r="AP17" s="62"/>
      <c r="AQ17" s="80"/>
      <c r="AR17" s="80"/>
      <c r="AS17" s="80"/>
      <c r="AT17" s="80"/>
      <c r="AU17" s="80"/>
      <c r="AV17" s="80"/>
      <c r="AW17" s="80"/>
      <c r="AX17" s="80"/>
      <c r="AY17" s="81">
        <f t="shared" si="5"/>
        <v>0</v>
      </c>
      <c r="AZ17" s="82"/>
      <c r="BA17" s="82"/>
      <c r="BB17" s="60"/>
      <c r="BC17" s="60"/>
      <c r="BD17" s="60"/>
      <c r="BE17" s="60"/>
      <c r="BF17" s="60"/>
      <c r="BG17" s="60"/>
      <c r="BH17" s="61"/>
      <c r="BI17" s="60"/>
      <c r="BJ17" s="60"/>
      <c r="BK17" s="60"/>
      <c r="BL17" s="60"/>
      <c r="BM17" s="60"/>
      <c r="BN17" s="65"/>
      <c r="BO17" s="88"/>
      <c r="BP17" s="88"/>
      <c r="BQ17" s="88"/>
      <c r="BR17" s="88"/>
      <c r="BS17" s="88"/>
      <c r="BT17" s="88"/>
      <c r="BU17" s="88"/>
      <c r="BV17" s="65"/>
      <c r="BW17" s="88"/>
      <c r="BX17" s="88"/>
      <c r="BY17" s="88"/>
      <c r="BZ17" s="88"/>
    </row>
    <row r="18" spans="1:78">
      <c r="B18" s="93" t="s">
        <v>95</v>
      </c>
      <c r="C18" s="60"/>
      <c r="D18" s="60"/>
      <c r="E18" s="60"/>
      <c r="F18" s="80"/>
      <c r="G18" s="80"/>
      <c r="H18" s="80"/>
      <c r="I18" s="80"/>
      <c r="J18" s="80"/>
      <c r="K18" s="80"/>
      <c r="L18" s="80"/>
      <c r="M18" s="80"/>
      <c r="N18" s="81">
        <f t="shared" si="3"/>
        <v>0</v>
      </c>
      <c r="O18" s="82"/>
      <c r="P18" s="82"/>
      <c r="Q18" s="60"/>
      <c r="R18" s="60"/>
      <c r="S18" s="60"/>
      <c r="T18" s="60"/>
      <c r="U18" s="60"/>
      <c r="V18" s="60"/>
      <c r="W18" s="60"/>
      <c r="X18" s="61"/>
      <c r="Y18" s="80"/>
      <c r="Z18" s="80"/>
      <c r="AA18" s="80"/>
      <c r="AB18" s="80"/>
      <c r="AC18" s="80"/>
      <c r="AD18" s="80"/>
      <c r="AE18" s="80"/>
      <c r="AF18" s="80"/>
      <c r="AG18" s="81">
        <f t="shared" si="4"/>
        <v>0</v>
      </c>
      <c r="AH18" s="82"/>
      <c r="AI18" s="82"/>
      <c r="AJ18" s="60"/>
      <c r="AK18" s="60"/>
      <c r="AL18" s="60"/>
      <c r="AM18" s="60"/>
      <c r="AN18" s="60"/>
      <c r="AO18" s="60"/>
      <c r="AP18" s="62"/>
      <c r="AQ18" s="80"/>
      <c r="AR18" s="80"/>
      <c r="AS18" s="80"/>
      <c r="AT18" s="80"/>
      <c r="AU18" s="80"/>
      <c r="AV18" s="80"/>
      <c r="AW18" s="80"/>
      <c r="AX18" s="80"/>
      <c r="AY18" s="81">
        <f t="shared" si="5"/>
        <v>0</v>
      </c>
      <c r="AZ18" s="82"/>
      <c r="BA18" s="82"/>
      <c r="BB18" s="60"/>
      <c r="BC18" s="60"/>
      <c r="BD18" s="60"/>
      <c r="BE18" s="60"/>
      <c r="BF18" s="60"/>
      <c r="BG18" s="60"/>
      <c r="BH18" s="61"/>
      <c r="BI18" s="60"/>
      <c r="BJ18" s="60"/>
      <c r="BK18" s="60"/>
      <c r="BL18" s="60"/>
      <c r="BM18" s="60"/>
      <c r="BN18" s="65"/>
      <c r="BO18" s="88"/>
      <c r="BP18" s="88"/>
      <c r="BQ18" s="88"/>
      <c r="BR18" s="88"/>
      <c r="BS18" s="88"/>
      <c r="BT18" s="88"/>
      <c r="BU18" s="88"/>
      <c r="BV18" s="65"/>
      <c r="BW18" s="88"/>
      <c r="BX18" s="88"/>
      <c r="BY18" s="88"/>
      <c r="BZ18" s="88"/>
    </row>
    <row r="19" spans="1:78">
      <c r="B19" s="93" t="s">
        <v>96</v>
      </c>
      <c r="C19" s="60"/>
      <c r="D19" s="60"/>
      <c r="E19" s="60"/>
      <c r="F19" s="80"/>
      <c r="G19" s="80"/>
      <c r="H19" s="80"/>
      <c r="I19" s="80"/>
      <c r="J19" s="80"/>
      <c r="K19" s="80"/>
      <c r="L19" s="80"/>
      <c r="M19" s="80"/>
      <c r="N19" s="81">
        <f t="shared" si="3"/>
        <v>0</v>
      </c>
      <c r="O19" s="82"/>
      <c r="P19" s="82"/>
      <c r="Q19" s="60"/>
      <c r="R19" s="60"/>
      <c r="S19" s="60"/>
      <c r="T19" s="60"/>
      <c r="U19" s="60"/>
      <c r="V19" s="60"/>
      <c r="W19" s="60"/>
      <c r="X19" s="61"/>
      <c r="Y19" s="80"/>
      <c r="Z19" s="80"/>
      <c r="AA19" s="80"/>
      <c r="AB19" s="80"/>
      <c r="AC19" s="80"/>
      <c r="AD19" s="80"/>
      <c r="AE19" s="80"/>
      <c r="AF19" s="80"/>
      <c r="AG19" s="81">
        <f t="shared" si="4"/>
        <v>0</v>
      </c>
      <c r="AH19" s="82"/>
      <c r="AI19" s="82"/>
      <c r="AJ19" s="60"/>
      <c r="AK19" s="60"/>
      <c r="AL19" s="60"/>
      <c r="AM19" s="60"/>
      <c r="AN19" s="60"/>
      <c r="AO19" s="60"/>
      <c r="AP19" s="62"/>
      <c r="AQ19" s="80"/>
      <c r="AR19" s="80"/>
      <c r="AS19" s="80"/>
      <c r="AT19" s="80"/>
      <c r="AU19" s="80"/>
      <c r="AV19" s="80"/>
      <c r="AW19" s="80"/>
      <c r="AX19" s="80"/>
      <c r="AY19" s="81">
        <f t="shared" si="5"/>
        <v>0</v>
      </c>
      <c r="AZ19" s="82"/>
      <c r="BA19" s="82"/>
      <c r="BB19" s="60"/>
      <c r="BC19" s="60"/>
      <c r="BD19" s="60"/>
      <c r="BE19" s="60"/>
      <c r="BF19" s="60"/>
      <c r="BG19" s="60"/>
      <c r="BH19" s="61"/>
      <c r="BI19" s="60"/>
      <c r="BJ19" s="60"/>
      <c r="BK19" s="60"/>
      <c r="BL19" s="60"/>
      <c r="BM19" s="60"/>
      <c r="BN19" s="65"/>
      <c r="BO19" s="88"/>
      <c r="BP19" s="88"/>
      <c r="BQ19" s="88"/>
      <c r="BR19" s="88"/>
      <c r="BS19" s="88"/>
      <c r="BT19" s="88"/>
      <c r="BU19" s="88"/>
      <c r="BV19" s="65"/>
      <c r="BW19" s="88"/>
      <c r="BX19" s="88"/>
      <c r="BY19" s="88"/>
      <c r="BZ19" s="88"/>
    </row>
    <row r="20" spans="1:78">
      <c r="B20" s="94"/>
      <c r="C20" s="95" t="s">
        <v>97</v>
      </c>
      <c r="D20" s="99" t="s">
        <v>152</v>
      </c>
      <c r="E20" s="95" t="s">
        <v>99</v>
      </c>
      <c r="F20" s="60"/>
      <c r="G20" s="60"/>
      <c r="H20" s="60"/>
      <c r="I20" s="60"/>
      <c r="J20" s="60"/>
      <c r="K20" s="60"/>
      <c r="L20" s="60" t="s">
        <v>42</v>
      </c>
      <c r="M20" s="60"/>
      <c r="N20" s="90">
        <f>SUM(N14:N19)</f>
        <v>0</v>
      </c>
      <c r="O20" s="90">
        <f>(N20/6)/8</f>
        <v>0</v>
      </c>
      <c r="P20" s="90">
        <f>O20</f>
        <v>0</v>
      </c>
      <c r="Q20" s="60"/>
      <c r="R20" s="80">
        <v>6</v>
      </c>
      <c r="S20" s="80">
        <v>7.1</v>
      </c>
      <c r="T20" s="80">
        <v>6</v>
      </c>
      <c r="U20" s="90">
        <f>(R20*0.25)+(S20*0.5)+(T20*0.25)</f>
        <v>6.55</v>
      </c>
      <c r="V20" s="90"/>
      <c r="W20" s="91"/>
      <c r="X20" s="61"/>
      <c r="Y20" s="60"/>
      <c r="Z20" s="60"/>
      <c r="AA20" s="60"/>
      <c r="AB20" s="60"/>
      <c r="AC20" s="60"/>
      <c r="AD20" s="60"/>
      <c r="AE20" s="60" t="s">
        <v>42</v>
      </c>
      <c r="AF20" s="60"/>
      <c r="AG20" s="90">
        <f>SUM(AG14:AG19)</f>
        <v>0</v>
      </c>
      <c r="AH20" s="90">
        <f>(AG20/6)/8</f>
        <v>0</v>
      </c>
      <c r="AI20" s="90">
        <f>AH20</f>
        <v>0</v>
      </c>
      <c r="AJ20" s="60"/>
      <c r="AK20" s="80">
        <v>6.6</v>
      </c>
      <c r="AL20" s="80">
        <v>6.3</v>
      </c>
      <c r="AM20" s="80">
        <v>5.8</v>
      </c>
      <c r="AN20" s="90">
        <f>(AK20*0.25)+(AL20*0.5)+(AM20*0.25)</f>
        <v>6.25</v>
      </c>
      <c r="AO20" s="90"/>
      <c r="AP20" s="62"/>
      <c r="AQ20" s="60"/>
      <c r="AR20" s="60"/>
      <c r="AS20" s="60"/>
      <c r="AT20" s="60"/>
      <c r="AU20" s="60"/>
      <c r="AV20" s="60"/>
      <c r="AW20" s="60" t="s">
        <v>42</v>
      </c>
      <c r="AX20" s="60"/>
      <c r="AY20" s="90">
        <f>SUM(AY14:AY19)</f>
        <v>0</v>
      </c>
      <c r="AZ20" s="90">
        <f>(AY20/6)/8</f>
        <v>0</v>
      </c>
      <c r="BA20" s="90">
        <f>AZ20</f>
        <v>0</v>
      </c>
      <c r="BB20" s="60"/>
      <c r="BC20" s="80"/>
      <c r="BD20" s="80"/>
      <c r="BE20" s="80"/>
      <c r="BF20" s="90">
        <f>(BC20*0.25)+(BD20*0.5)+(BE20*0.25)</f>
        <v>0</v>
      </c>
      <c r="BG20" s="90">
        <f>(BA20+BF20)/2</f>
        <v>0</v>
      </c>
      <c r="BH20" s="86"/>
      <c r="BI20" s="90">
        <f>P20</f>
        <v>0</v>
      </c>
      <c r="BJ20" s="90">
        <f>AI20</f>
        <v>0</v>
      </c>
      <c r="BK20" s="90">
        <f>BA20</f>
        <v>0</v>
      </c>
      <c r="BL20" s="90">
        <f>AVERAGE(BI20:BK20)</f>
        <v>0</v>
      </c>
      <c r="BM20" s="90"/>
      <c r="BN20" s="87"/>
      <c r="BO20" s="90">
        <f>U20</f>
        <v>6.55</v>
      </c>
      <c r="BP20" s="90">
        <f>AN20</f>
        <v>6.25</v>
      </c>
      <c r="BQ20" s="90"/>
      <c r="BR20" s="90">
        <f>AVERAGE(BO20:BQ20)</f>
        <v>6.4</v>
      </c>
      <c r="BS20" s="90">
        <f>W20</f>
        <v>0</v>
      </c>
      <c r="BT20" s="90">
        <f>BR20-BS20</f>
        <v>6.4</v>
      </c>
      <c r="BU20" s="59">
        <v>2</v>
      </c>
      <c r="BV20" s="65"/>
      <c r="BW20" s="90">
        <f>BL20</f>
        <v>0</v>
      </c>
      <c r="BX20" s="90">
        <f>BT20</f>
        <v>6.4</v>
      </c>
      <c r="BY20" s="90">
        <f>AVERAGE(BW20,BX20)</f>
        <v>3.2</v>
      </c>
    </row>
    <row r="21" spans="1:78">
      <c r="B21" s="93" t="s">
        <v>83</v>
      </c>
      <c r="C21" s="60"/>
      <c r="D21" s="60"/>
      <c r="E21" s="60"/>
      <c r="F21" s="80"/>
      <c r="G21" s="80"/>
      <c r="H21" s="80"/>
      <c r="I21" s="80"/>
      <c r="J21" s="80"/>
      <c r="K21" s="80"/>
      <c r="L21" s="80"/>
      <c r="M21" s="80"/>
      <c r="N21" s="81">
        <f t="shared" ref="N21:N26" si="6">SUM(F21:M21)</f>
        <v>0</v>
      </c>
      <c r="O21" s="82"/>
      <c r="P21" s="82"/>
      <c r="Q21" s="60"/>
      <c r="R21" s="83"/>
      <c r="S21" s="83"/>
      <c r="T21" s="83"/>
      <c r="U21" s="84"/>
      <c r="V21" s="84"/>
      <c r="W21" s="84"/>
      <c r="X21" s="61"/>
      <c r="Y21" s="80"/>
      <c r="Z21" s="80"/>
      <c r="AA21" s="80"/>
      <c r="AB21" s="80"/>
      <c r="AC21" s="80"/>
      <c r="AD21" s="80"/>
      <c r="AE21" s="80"/>
      <c r="AF21" s="80"/>
      <c r="AG21" s="81">
        <f t="shared" ref="AG21:AG26" si="7">SUM(Y21:AF21)</f>
        <v>0</v>
      </c>
      <c r="AH21" s="82"/>
      <c r="AI21" s="82"/>
      <c r="AJ21" s="60"/>
      <c r="AK21" s="83"/>
      <c r="AL21" s="83"/>
      <c r="AM21" s="83"/>
      <c r="AN21" s="84"/>
      <c r="AO21" s="84"/>
      <c r="AP21" s="85"/>
      <c r="AQ21" s="80"/>
      <c r="AR21" s="80"/>
      <c r="AS21" s="80"/>
      <c r="AT21" s="80"/>
      <c r="AU21" s="80"/>
      <c r="AV21" s="80"/>
      <c r="AW21" s="80"/>
      <c r="AX21" s="80"/>
      <c r="AY21" s="81">
        <f t="shared" ref="AY21:AY26" si="8">SUM(AQ21:AX21)</f>
        <v>0</v>
      </c>
      <c r="AZ21" s="82"/>
      <c r="BA21" s="82"/>
      <c r="BB21" s="60"/>
      <c r="BC21" s="83"/>
      <c r="BD21" s="83"/>
      <c r="BE21" s="83"/>
      <c r="BF21" s="84"/>
      <c r="BG21" s="84"/>
      <c r="BH21" s="86"/>
      <c r="BI21" s="84"/>
      <c r="BJ21" s="84"/>
      <c r="BK21" s="84"/>
      <c r="BL21" s="84"/>
      <c r="BM21" s="84"/>
      <c r="BN21" s="87"/>
      <c r="BO21" s="88"/>
      <c r="BP21" s="88"/>
      <c r="BQ21" s="88"/>
      <c r="BR21" s="88"/>
      <c r="BS21" s="88"/>
      <c r="BT21" s="88"/>
      <c r="BU21" s="88"/>
      <c r="BV21" s="65"/>
      <c r="BW21" s="88"/>
      <c r="BX21" s="88"/>
      <c r="BY21" s="88"/>
      <c r="BZ21" s="88"/>
    </row>
    <row r="22" spans="1:78">
      <c r="B22" s="93" t="s">
        <v>84</v>
      </c>
      <c r="C22" s="60"/>
      <c r="D22" s="60"/>
      <c r="E22" s="60"/>
      <c r="F22" s="80"/>
      <c r="G22" s="80"/>
      <c r="H22" s="80"/>
      <c r="I22" s="80"/>
      <c r="J22" s="80"/>
      <c r="K22" s="80"/>
      <c r="L22" s="80"/>
      <c r="M22" s="80"/>
      <c r="N22" s="81">
        <f t="shared" si="6"/>
        <v>0</v>
      </c>
      <c r="O22" s="82"/>
      <c r="P22" s="82"/>
      <c r="Q22" s="60"/>
      <c r="R22" s="60"/>
      <c r="S22" s="60"/>
      <c r="T22" s="60"/>
      <c r="U22" s="60"/>
      <c r="V22" s="60"/>
      <c r="W22" s="60"/>
      <c r="X22" s="61"/>
      <c r="Y22" s="80"/>
      <c r="Z22" s="80"/>
      <c r="AA22" s="80"/>
      <c r="AB22" s="80"/>
      <c r="AC22" s="80"/>
      <c r="AD22" s="80"/>
      <c r="AE22" s="80"/>
      <c r="AF22" s="80"/>
      <c r="AG22" s="81">
        <f t="shared" si="7"/>
        <v>0</v>
      </c>
      <c r="AH22" s="82"/>
      <c r="AI22" s="82"/>
      <c r="AJ22" s="60"/>
      <c r="AK22" s="60"/>
      <c r="AL22" s="60"/>
      <c r="AM22" s="60"/>
      <c r="AN22" s="60"/>
      <c r="AO22" s="60"/>
      <c r="AP22" s="62"/>
      <c r="AQ22" s="80"/>
      <c r="AR22" s="80"/>
      <c r="AS22" s="80"/>
      <c r="AT22" s="80"/>
      <c r="AU22" s="80"/>
      <c r="AV22" s="80"/>
      <c r="AW22" s="80"/>
      <c r="AX22" s="80"/>
      <c r="AY22" s="81">
        <f t="shared" si="8"/>
        <v>0</v>
      </c>
      <c r="AZ22" s="82"/>
      <c r="BA22" s="82"/>
      <c r="BB22" s="60"/>
      <c r="BC22" s="60"/>
      <c r="BD22" s="60"/>
      <c r="BE22" s="60"/>
      <c r="BF22" s="60"/>
      <c r="BG22" s="60"/>
      <c r="BH22" s="61"/>
      <c r="BI22" s="60"/>
      <c r="BJ22" s="60"/>
      <c r="BK22" s="60"/>
      <c r="BL22" s="60"/>
      <c r="BM22" s="60"/>
      <c r="BN22" s="65"/>
      <c r="BO22" s="88"/>
      <c r="BP22" s="88"/>
      <c r="BQ22" s="88"/>
      <c r="BR22" s="88"/>
      <c r="BS22" s="88"/>
      <c r="BT22" s="88"/>
      <c r="BU22" s="88"/>
      <c r="BV22" s="65"/>
      <c r="BW22" s="88"/>
      <c r="BX22" s="88"/>
      <c r="BY22" s="88"/>
      <c r="BZ22" s="88"/>
    </row>
    <row r="23" spans="1:78">
      <c r="B23" s="93" t="s">
        <v>85</v>
      </c>
      <c r="C23" s="60"/>
      <c r="D23" s="60"/>
      <c r="E23" s="60"/>
      <c r="F23" s="80"/>
      <c r="G23" s="80"/>
      <c r="H23" s="80"/>
      <c r="I23" s="80"/>
      <c r="J23" s="80"/>
      <c r="K23" s="80"/>
      <c r="L23" s="80"/>
      <c r="M23" s="80"/>
      <c r="N23" s="81">
        <f t="shared" si="6"/>
        <v>0</v>
      </c>
      <c r="O23" s="82"/>
      <c r="P23" s="82"/>
      <c r="Q23" s="60"/>
      <c r="R23" s="60"/>
      <c r="S23" s="60"/>
      <c r="T23" s="60"/>
      <c r="U23" s="60"/>
      <c r="V23" s="60"/>
      <c r="W23" s="60"/>
      <c r="X23" s="61"/>
      <c r="Y23" s="80"/>
      <c r="Z23" s="80"/>
      <c r="AA23" s="80"/>
      <c r="AB23" s="80"/>
      <c r="AC23" s="80"/>
      <c r="AD23" s="80"/>
      <c r="AE23" s="80"/>
      <c r="AF23" s="80"/>
      <c r="AG23" s="81">
        <f t="shared" si="7"/>
        <v>0</v>
      </c>
      <c r="AH23" s="82"/>
      <c r="AI23" s="82"/>
      <c r="AJ23" s="60"/>
      <c r="AK23" s="60"/>
      <c r="AL23" s="60"/>
      <c r="AM23" s="60"/>
      <c r="AN23" s="60"/>
      <c r="AO23" s="60"/>
      <c r="AP23" s="62"/>
      <c r="AQ23" s="80"/>
      <c r="AR23" s="80"/>
      <c r="AS23" s="80"/>
      <c r="AT23" s="80"/>
      <c r="AU23" s="80"/>
      <c r="AV23" s="80"/>
      <c r="AW23" s="80"/>
      <c r="AX23" s="80"/>
      <c r="AY23" s="81">
        <f t="shared" si="8"/>
        <v>0</v>
      </c>
      <c r="AZ23" s="82"/>
      <c r="BA23" s="82"/>
      <c r="BB23" s="60"/>
      <c r="BC23" s="60"/>
      <c r="BD23" s="60"/>
      <c r="BE23" s="60"/>
      <c r="BF23" s="60"/>
      <c r="BG23" s="60"/>
      <c r="BH23" s="61"/>
      <c r="BI23" s="60"/>
      <c r="BJ23" s="60"/>
      <c r="BK23" s="60"/>
      <c r="BL23" s="60"/>
      <c r="BM23" s="60"/>
      <c r="BN23" s="65"/>
      <c r="BO23" s="88"/>
      <c r="BP23" s="88"/>
      <c r="BQ23" s="88"/>
      <c r="BR23" s="88"/>
      <c r="BS23" s="88"/>
      <c r="BT23" s="88"/>
      <c r="BU23" s="88"/>
      <c r="BV23" s="65"/>
      <c r="BW23" s="88"/>
      <c r="BX23" s="88"/>
      <c r="BY23" s="88"/>
      <c r="BZ23" s="88"/>
    </row>
    <row r="24" spans="1:78">
      <c r="B24" s="93" t="s">
        <v>86</v>
      </c>
      <c r="C24" s="60"/>
      <c r="D24" s="60"/>
      <c r="E24" s="60"/>
      <c r="F24" s="80"/>
      <c r="G24" s="80"/>
      <c r="H24" s="80"/>
      <c r="I24" s="80"/>
      <c r="J24" s="80"/>
      <c r="K24" s="80"/>
      <c r="L24" s="80"/>
      <c r="M24" s="80"/>
      <c r="N24" s="81">
        <f t="shared" si="6"/>
        <v>0</v>
      </c>
      <c r="O24" s="82"/>
      <c r="P24" s="82"/>
      <c r="Q24" s="60"/>
      <c r="R24" s="60"/>
      <c r="S24" s="60"/>
      <c r="T24" s="60"/>
      <c r="U24" s="60"/>
      <c r="V24" s="60"/>
      <c r="W24" s="60"/>
      <c r="X24" s="61"/>
      <c r="Y24" s="80"/>
      <c r="Z24" s="80"/>
      <c r="AA24" s="80"/>
      <c r="AB24" s="80"/>
      <c r="AC24" s="80"/>
      <c r="AD24" s="80"/>
      <c r="AE24" s="80"/>
      <c r="AF24" s="80"/>
      <c r="AG24" s="81">
        <f t="shared" si="7"/>
        <v>0</v>
      </c>
      <c r="AH24" s="82"/>
      <c r="AI24" s="82"/>
      <c r="AJ24" s="60"/>
      <c r="AK24" s="60"/>
      <c r="AL24" s="60"/>
      <c r="AM24" s="60"/>
      <c r="AN24" s="60"/>
      <c r="AO24" s="60"/>
      <c r="AP24" s="62"/>
      <c r="AQ24" s="80"/>
      <c r="AR24" s="80"/>
      <c r="AS24" s="80"/>
      <c r="AT24" s="80"/>
      <c r="AU24" s="80"/>
      <c r="AV24" s="80"/>
      <c r="AW24" s="80"/>
      <c r="AX24" s="80"/>
      <c r="AY24" s="81">
        <f t="shared" si="8"/>
        <v>0</v>
      </c>
      <c r="AZ24" s="82"/>
      <c r="BA24" s="82"/>
      <c r="BB24" s="60"/>
      <c r="BC24" s="60"/>
      <c r="BD24" s="60"/>
      <c r="BE24" s="60"/>
      <c r="BF24" s="60"/>
      <c r="BG24" s="60"/>
      <c r="BH24" s="61"/>
      <c r="BI24" s="60"/>
      <c r="BJ24" s="60"/>
      <c r="BK24" s="60"/>
      <c r="BL24" s="60"/>
      <c r="BM24" s="60"/>
      <c r="BN24" s="65"/>
      <c r="BO24" s="88"/>
      <c r="BP24" s="88"/>
      <c r="BQ24" s="88"/>
      <c r="BR24" s="88"/>
      <c r="BS24" s="88"/>
      <c r="BT24" s="88"/>
      <c r="BU24" s="88"/>
      <c r="BV24" s="65"/>
      <c r="BW24" s="88"/>
      <c r="BX24" s="88"/>
      <c r="BY24" s="88"/>
      <c r="BZ24" s="88"/>
    </row>
    <row r="25" spans="1:78">
      <c r="B25" s="93" t="s">
        <v>135</v>
      </c>
      <c r="C25" s="60"/>
      <c r="D25" s="60"/>
      <c r="E25" s="60"/>
      <c r="F25" s="80"/>
      <c r="G25" s="80"/>
      <c r="H25" s="80"/>
      <c r="I25" s="80"/>
      <c r="J25" s="80"/>
      <c r="K25" s="80"/>
      <c r="L25" s="80"/>
      <c r="M25" s="80"/>
      <c r="N25" s="81">
        <f t="shared" si="6"/>
        <v>0</v>
      </c>
      <c r="O25" s="82"/>
      <c r="P25" s="82"/>
      <c r="Q25" s="60"/>
      <c r="R25" s="60"/>
      <c r="S25" s="60"/>
      <c r="T25" s="60"/>
      <c r="U25" s="60"/>
      <c r="V25" s="60"/>
      <c r="W25" s="60"/>
      <c r="X25" s="61"/>
      <c r="Y25" s="80"/>
      <c r="Z25" s="80"/>
      <c r="AA25" s="80"/>
      <c r="AB25" s="80"/>
      <c r="AC25" s="80"/>
      <c r="AD25" s="80"/>
      <c r="AE25" s="80"/>
      <c r="AF25" s="80"/>
      <c r="AG25" s="81">
        <f t="shared" si="7"/>
        <v>0</v>
      </c>
      <c r="AH25" s="82"/>
      <c r="AI25" s="82"/>
      <c r="AJ25" s="60"/>
      <c r="AK25" s="60"/>
      <c r="AL25" s="60"/>
      <c r="AM25" s="60"/>
      <c r="AN25" s="60"/>
      <c r="AO25" s="60"/>
      <c r="AP25" s="62"/>
      <c r="AQ25" s="80"/>
      <c r="AR25" s="80"/>
      <c r="AS25" s="80"/>
      <c r="AT25" s="80"/>
      <c r="AU25" s="80"/>
      <c r="AV25" s="80"/>
      <c r="AW25" s="80"/>
      <c r="AX25" s="80"/>
      <c r="AY25" s="81">
        <f t="shared" si="8"/>
        <v>0</v>
      </c>
      <c r="AZ25" s="82"/>
      <c r="BA25" s="82"/>
      <c r="BB25" s="60"/>
      <c r="BC25" s="60"/>
      <c r="BD25" s="60"/>
      <c r="BE25" s="60"/>
      <c r="BF25" s="60"/>
      <c r="BG25" s="60"/>
      <c r="BH25" s="61"/>
      <c r="BI25" s="60"/>
      <c r="BJ25" s="60"/>
      <c r="BK25" s="60"/>
      <c r="BL25" s="60"/>
      <c r="BM25" s="60"/>
      <c r="BN25" s="65"/>
      <c r="BO25" s="88"/>
      <c r="BP25" s="88"/>
      <c r="BQ25" s="88"/>
      <c r="BR25" s="88"/>
      <c r="BS25" s="88"/>
      <c r="BT25" s="88"/>
      <c r="BU25" s="88"/>
      <c r="BV25" s="65"/>
      <c r="BW25" s="88"/>
      <c r="BX25" s="88"/>
      <c r="BY25" s="88"/>
      <c r="BZ25" s="88"/>
    </row>
    <row r="26" spans="1:78">
      <c r="B26" s="93" t="s">
        <v>88</v>
      </c>
      <c r="C26" s="60"/>
      <c r="D26" s="60"/>
      <c r="E26" s="60"/>
      <c r="F26" s="80"/>
      <c r="G26" s="80"/>
      <c r="H26" s="80"/>
      <c r="I26" s="80"/>
      <c r="J26" s="80"/>
      <c r="K26" s="80"/>
      <c r="L26" s="80"/>
      <c r="M26" s="80"/>
      <c r="N26" s="81">
        <f t="shared" si="6"/>
        <v>0</v>
      </c>
      <c r="O26" s="82"/>
      <c r="P26" s="82"/>
      <c r="Q26" s="60"/>
      <c r="R26" s="60"/>
      <c r="S26" s="60"/>
      <c r="T26" s="60"/>
      <c r="U26" s="60"/>
      <c r="V26" s="60"/>
      <c r="W26" s="60"/>
      <c r="X26" s="61"/>
      <c r="Y26" s="80"/>
      <c r="Z26" s="80"/>
      <c r="AA26" s="80"/>
      <c r="AB26" s="80"/>
      <c r="AC26" s="80"/>
      <c r="AD26" s="80"/>
      <c r="AE26" s="80"/>
      <c r="AF26" s="80"/>
      <c r="AG26" s="81">
        <f t="shared" si="7"/>
        <v>0</v>
      </c>
      <c r="AH26" s="82"/>
      <c r="AI26" s="82"/>
      <c r="AJ26" s="60"/>
      <c r="AK26" s="60"/>
      <c r="AL26" s="60"/>
      <c r="AM26" s="60"/>
      <c r="AN26" s="60"/>
      <c r="AO26" s="60"/>
      <c r="AP26" s="62"/>
      <c r="AQ26" s="80"/>
      <c r="AR26" s="80"/>
      <c r="AS26" s="80"/>
      <c r="AT26" s="80"/>
      <c r="AU26" s="80"/>
      <c r="AV26" s="80"/>
      <c r="AW26" s="80"/>
      <c r="AX26" s="80"/>
      <c r="AY26" s="81">
        <f t="shared" si="8"/>
        <v>0</v>
      </c>
      <c r="AZ26" s="82"/>
      <c r="BA26" s="82"/>
      <c r="BB26" s="60"/>
      <c r="BC26" s="60"/>
      <c r="BD26" s="60"/>
      <c r="BE26" s="60"/>
      <c r="BF26" s="60"/>
      <c r="BG26" s="60"/>
      <c r="BH26" s="61"/>
      <c r="BI26" s="60"/>
      <c r="BJ26" s="60"/>
      <c r="BK26" s="60"/>
      <c r="BL26" s="60"/>
      <c r="BM26" s="60"/>
      <c r="BN26" s="65"/>
      <c r="BO26" s="88"/>
      <c r="BP26" s="88"/>
      <c r="BQ26" s="88"/>
      <c r="BR26" s="88"/>
      <c r="BS26" s="88"/>
      <c r="BT26" s="88"/>
      <c r="BU26" s="88"/>
      <c r="BV26" s="65"/>
      <c r="BW26" s="88"/>
      <c r="BX26" s="88"/>
      <c r="BY26" s="88"/>
      <c r="BZ26" s="88"/>
    </row>
    <row r="27" spans="1:78">
      <c r="A27" s="89"/>
      <c r="B27" s="94"/>
      <c r="C27" s="95" t="s">
        <v>89</v>
      </c>
      <c r="D27" s="95" t="s">
        <v>90</v>
      </c>
      <c r="E27" s="95" t="s">
        <v>91</v>
      </c>
      <c r="F27" s="60"/>
      <c r="G27" s="60"/>
      <c r="H27" s="60"/>
      <c r="I27" s="60"/>
      <c r="J27" s="60"/>
      <c r="K27" s="60"/>
      <c r="L27" s="60" t="s">
        <v>42</v>
      </c>
      <c r="M27" s="60"/>
      <c r="N27" s="90">
        <f>SUM(N21:N26)</f>
        <v>0</v>
      </c>
      <c r="O27" s="90">
        <f>(N27/6)/8</f>
        <v>0</v>
      </c>
      <c r="P27" s="90">
        <f>O27</f>
        <v>0</v>
      </c>
      <c r="Q27" s="60"/>
      <c r="R27" s="80">
        <v>4.5999999999999996</v>
      </c>
      <c r="S27" s="80">
        <v>7</v>
      </c>
      <c r="T27" s="80">
        <v>5.3</v>
      </c>
      <c r="U27" s="90">
        <f>(R27*0.25)+(S27*0.5)+(T27*0.25)</f>
        <v>5.9750000000000005</v>
      </c>
      <c r="V27" s="90"/>
      <c r="W27" s="91"/>
      <c r="X27" s="61"/>
      <c r="Y27" s="60"/>
      <c r="Z27" s="60"/>
      <c r="AA27" s="60"/>
      <c r="AB27" s="60"/>
      <c r="AC27" s="60"/>
      <c r="AD27" s="60"/>
      <c r="AE27" s="60" t="s">
        <v>42</v>
      </c>
      <c r="AF27" s="60"/>
      <c r="AG27" s="90">
        <f>SUM(AG21:AG26)</f>
        <v>0</v>
      </c>
      <c r="AH27" s="90">
        <f>(AG27/6)/8</f>
        <v>0</v>
      </c>
      <c r="AI27" s="90">
        <f>AH27</f>
        <v>0</v>
      </c>
      <c r="AJ27" s="60"/>
      <c r="AK27" s="80">
        <v>5.8</v>
      </c>
      <c r="AL27" s="80">
        <v>6</v>
      </c>
      <c r="AM27" s="80">
        <v>5.2</v>
      </c>
      <c r="AN27" s="90">
        <f>(AK27*0.25)+(AL27*0.5)+(AM27*0.25)</f>
        <v>5.75</v>
      </c>
      <c r="AO27" s="90"/>
      <c r="AP27" s="62"/>
      <c r="AQ27" s="60"/>
      <c r="AR27" s="60"/>
      <c r="AS27" s="60"/>
      <c r="AT27" s="60"/>
      <c r="AU27" s="60"/>
      <c r="AV27" s="60"/>
      <c r="AW27" s="60" t="s">
        <v>42</v>
      </c>
      <c r="AX27" s="60"/>
      <c r="AY27" s="90">
        <f>SUM(AY21:AY26)</f>
        <v>0</v>
      </c>
      <c r="AZ27" s="90">
        <f>(AY27/6)/8</f>
        <v>0</v>
      </c>
      <c r="BA27" s="90">
        <f>AZ27</f>
        <v>0</v>
      </c>
      <c r="BB27" s="60"/>
      <c r="BC27" s="80"/>
      <c r="BD27" s="80"/>
      <c r="BE27" s="80"/>
      <c r="BF27" s="90">
        <f>(BC27*0.25)+(BD27*0.5)+(BE27*0.25)</f>
        <v>0</v>
      </c>
      <c r="BG27" s="90">
        <f>(BA27+BF27)/2</f>
        <v>0</v>
      </c>
      <c r="BH27" s="86"/>
      <c r="BI27" s="90">
        <f>P27</f>
        <v>0</v>
      </c>
      <c r="BJ27" s="90">
        <f>AI27</f>
        <v>0</v>
      </c>
      <c r="BK27" s="90">
        <f>BA27</f>
        <v>0</v>
      </c>
      <c r="BL27" s="90">
        <f>AVERAGE(BI27:BK27)</f>
        <v>0</v>
      </c>
      <c r="BM27" s="90"/>
      <c r="BN27" s="87"/>
      <c r="BO27" s="90">
        <f>U27</f>
        <v>5.9750000000000005</v>
      </c>
      <c r="BP27" s="90">
        <f>AN27</f>
        <v>5.75</v>
      </c>
      <c r="BQ27" s="90"/>
      <c r="BR27" s="90">
        <f>AVERAGE(BO27:BQ27)</f>
        <v>5.8625000000000007</v>
      </c>
      <c r="BS27" s="90">
        <f>W27</f>
        <v>0</v>
      </c>
      <c r="BT27" s="90">
        <f>BR27-BS27</f>
        <v>5.8625000000000007</v>
      </c>
      <c r="BU27" s="59">
        <v>3</v>
      </c>
      <c r="BV27" s="65"/>
      <c r="BW27" s="90">
        <f>BL27</f>
        <v>0</v>
      </c>
      <c r="BX27" s="90">
        <f>BT27</f>
        <v>5.8625000000000007</v>
      </c>
      <c r="BY27" s="90">
        <f>AVERAGE(BW27,BX27)</f>
        <v>2.9312500000000004</v>
      </c>
    </row>
    <row r="28" spans="1:78">
      <c r="B28" s="93" t="s">
        <v>104</v>
      </c>
      <c r="C28" s="60"/>
      <c r="D28" s="60"/>
      <c r="E28" s="60"/>
      <c r="F28" s="80"/>
      <c r="G28" s="80"/>
      <c r="H28" s="80"/>
      <c r="I28" s="80"/>
      <c r="J28" s="80"/>
      <c r="K28" s="80"/>
      <c r="L28" s="80"/>
      <c r="M28" s="80"/>
      <c r="N28" s="81">
        <f t="shared" ref="N28:N33" si="9">SUM(F28:M28)</f>
        <v>0</v>
      </c>
      <c r="O28" s="82"/>
      <c r="P28" s="82"/>
      <c r="Q28" s="60"/>
      <c r="R28" s="83"/>
      <c r="S28" s="83"/>
      <c r="T28" s="83"/>
      <c r="U28" s="84"/>
      <c r="V28" s="84"/>
      <c r="W28" s="84"/>
      <c r="X28" s="61"/>
      <c r="Y28" s="80"/>
      <c r="Z28" s="80"/>
      <c r="AA28" s="80"/>
      <c r="AB28" s="80"/>
      <c r="AC28" s="80"/>
      <c r="AD28" s="80"/>
      <c r="AE28" s="80"/>
      <c r="AF28" s="80"/>
      <c r="AG28" s="81">
        <f t="shared" ref="AG28:AG33" si="10">SUM(Y28:AF28)</f>
        <v>0</v>
      </c>
      <c r="AH28" s="82"/>
      <c r="AI28" s="82"/>
      <c r="AJ28" s="60"/>
      <c r="AK28" s="83"/>
      <c r="AL28" s="83"/>
      <c r="AM28" s="83"/>
      <c r="AN28" s="84"/>
      <c r="AO28" s="84"/>
      <c r="AP28" s="85"/>
      <c r="AQ28" s="80"/>
      <c r="AR28" s="80"/>
      <c r="AS28" s="80"/>
      <c r="AT28" s="80"/>
      <c r="AU28" s="80"/>
      <c r="AV28" s="80"/>
      <c r="AW28" s="80"/>
      <c r="AX28" s="80"/>
      <c r="AY28" s="81">
        <f t="shared" ref="AY28:AY33" si="11">SUM(AQ28:AX28)</f>
        <v>0</v>
      </c>
      <c r="AZ28" s="82"/>
      <c r="BA28" s="82"/>
      <c r="BB28" s="60"/>
      <c r="BC28" s="83"/>
      <c r="BD28" s="83"/>
      <c r="BE28" s="83"/>
      <c r="BF28" s="84"/>
      <c r="BG28" s="84"/>
      <c r="BH28" s="86"/>
      <c r="BI28" s="84"/>
      <c r="BJ28" s="84"/>
      <c r="BK28" s="84"/>
      <c r="BL28" s="84"/>
      <c r="BM28" s="84"/>
      <c r="BN28" s="87"/>
      <c r="BO28" s="88"/>
      <c r="BP28" s="88"/>
      <c r="BQ28" s="88"/>
      <c r="BR28" s="88"/>
      <c r="BS28" s="88"/>
      <c r="BT28" s="88"/>
      <c r="BU28" s="88"/>
      <c r="BV28" s="65"/>
      <c r="BW28" s="88"/>
      <c r="BX28" s="88"/>
      <c r="BY28" s="88"/>
      <c r="BZ28" s="88"/>
    </row>
    <row r="29" spans="1:78">
      <c r="B29" s="93" t="s">
        <v>46</v>
      </c>
      <c r="C29" s="60"/>
      <c r="D29" s="60"/>
      <c r="E29" s="60"/>
      <c r="F29" s="80"/>
      <c r="G29" s="80"/>
      <c r="H29" s="80"/>
      <c r="I29" s="80"/>
      <c r="J29" s="80"/>
      <c r="K29" s="80"/>
      <c r="L29" s="80"/>
      <c r="M29" s="80"/>
      <c r="N29" s="81">
        <f t="shared" si="9"/>
        <v>0</v>
      </c>
      <c r="O29" s="82"/>
      <c r="P29" s="82"/>
      <c r="Q29" s="60"/>
      <c r="R29" s="60"/>
      <c r="S29" s="60"/>
      <c r="T29" s="60"/>
      <c r="U29" s="60"/>
      <c r="V29" s="60"/>
      <c r="W29" s="60"/>
      <c r="X29" s="61"/>
      <c r="Y29" s="80"/>
      <c r="Z29" s="80"/>
      <c r="AA29" s="80"/>
      <c r="AB29" s="80"/>
      <c r="AC29" s="80"/>
      <c r="AD29" s="80"/>
      <c r="AE29" s="80"/>
      <c r="AF29" s="80"/>
      <c r="AG29" s="81">
        <f t="shared" si="10"/>
        <v>0</v>
      </c>
      <c r="AH29" s="82"/>
      <c r="AI29" s="82"/>
      <c r="AJ29" s="60"/>
      <c r="AK29" s="60"/>
      <c r="AL29" s="60"/>
      <c r="AM29" s="60"/>
      <c r="AN29" s="60"/>
      <c r="AO29" s="60"/>
      <c r="AP29" s="62"/>
      <c r="AQ29" s="80"/>
      <c r="AR29" s="80"/>
      <c r="AS29" s="80"/>
      <c r="AT29" s="80"/>
      <c r="AU29" s="80"/>
      <c r="AV29" s="80"/>
      <c r="AW29" s="80"/>
      <c r="AX29" s="80"/>
      <c r="AY29" s="81">
        <f t="shared" si="11"/>
        <v>0</v>
      </c>
      <c r="AZ29" s="82"/>
      <c r="BA29" s="82"/>
      <c r="BB29" s="60"/>
      <c r="BC29" s="60"/>
      <c r="BD29" s="60"/>
      <c r="BE29" s="60"/>
      <c r="BF29" s="60"/>
      <c r="BG29" s="60"/>
      <c r="BH29" s="61"/>
      <c r="BI29" s="60"/>
      <c r="BJ29" s="60"/>
      <c r="BK29" s="60"/>
      <c r="BL29" s="60"/>
      <c r="BM29" s="60"/>
      <c r="BN29" s="65"/>
      <c r="BO29" s="88"/>
      <c r="BP29" s="88"/>
      <c r="BQ29" s="88"/>
      <c r="BR29" s="88"/>
      <c r="BS29" s="88"/>
      <c r="BT29" s="88"/>
      <c r="BU29" s="88"/>
      <c r="BV29" s="65"/>
      <c r="BW29" s="88"/>
      <c r="BX29" s="88"/>
      <c r="BY29" s="88"/>
      <c r="BZ29" s="88"/>
    </row>
    <row r="30" spans="1:78">
      <c r="B30" s="93" t="s">
        <v>105</v>
      </c>
      <c r="C30" s="60"/>
      <c r="D30" s="60"/>
      <c r="E30" s="60"/>
      <c r="F30" s="80"/>
      <c r="G30" s="80"/>
      <c r="H30" s="80"/>
      <c r="I30" s="80"/>
      <c r="J30" s="80"/>
      <c r="K30" s="80"/>
      <c r="L30" s="80"/>
      <c r="M30" s="80"/>
      <c r="N30" s="81">
        <f t="shared" si="9"/>
        <v>0</v>
      </c>
      <c r="O30" s="82"/>
      <c r="P30" s="82"/>
      <c r="Q30" s="60"/>
      <c r="R30" s="60"/>
      <c r="S30" s="60"/>
      <c r="T30" s="60"/>
      <c r="U30" s="60"/>
      <c r="V30" s="60"/>
      <c r="W30" s="60"/>
      <c r="X30" s="61"/>
      <c r="Y30" s="80"/>
      <c r="Z30" s="80"/>
      <c r="AA30" s="80"/>
      <c r="AB30" s="80"/>
      <c r="AC30" s="80"/>
      <c r="AD30" s="80"/>
      <c r="AE30" s="80"/>
      <c r="AF30" s="80"/>
      <c r="AG30" s="81">
        <f t="shared" si="10"/>
        <v>0</v>
      </c>
      <c r="AH30" s="82"/>
      <c r="AI30" s="82"/>
      <c r="AJ30" s="60"/>
      <c r="AK30" s="60"/>
      <c r="AL30" s="60"/>
      <c r="AM30" s="60"/>
      <c r="AN30" s="60"/>
      <c r="AO30" s="60"/>
      <c r="AP30" s="62"/>
      <c r="AQ30" s="80"/>
      <c r="AR30" s="80"/>
      <c r="AS30" s="80"/>
      <c r="AT30" s="80"/>
      <c r="AU30" s="80"/>
      <c r="AV30" s="80"/>
      <c r="AW30" s="80"/>
      <c r="AX30" s="80"/>
      <c r="AY30" s="81">
        <f t="shared" si="11"/>
        <v>0</v>
      </c>
      <c r="AZ30" s="82"/>
      <c r="BA30" s="82"/>
      <c r="BB30" s="60"/>
      <c r="BC30" s="60"/>
      <c r="BD30" s="60"/>
      <c r="BE30" s="60"/>
      <c r="BF30" s="60"/>
      <c r="BG30" s="60"/>
      <c r="BH30" s="61"/>
      <c r="BI30" s="60"/>
      <c r="BJ30" s="60"/>
      <c r="BK30" s="60"/>
      <c r="BL30" s="60"/>
      <c r="BM30" s="60"/>
      <c r="BN30" s="65"/>
      <c r="BO30" s="88"/>
      <c r="BP30" s="88"/>
      <c r="BQ30" s="88"/>
      <c r="BR30" s="88"/>
      <c r="BS30" s="88"/>
      <c r="BT30" s="88"/>
      <c r="BU30" s="88"/>
      <c r="BV30" s="65"/>
      <c r="BW30" s="88"/>
      <c r="BX30" s="88"/>
      <c r="BY30" s="88"/>
      <c r="BZ30" s="88"/>
    </row>
    <row r="31" spans="1:78">
      <c r="B31" s="93" t="s">
        <v>106</v>
      </c>
      <c r="C31" s="60"/>
      <c r="D31" s="60"/>
      <c r="E31" s="60"/>
      <c r="F31" s="80"/>
      <c r="G31" s="80"/>
      <c r="H31" s="80"/>
      <c r="I31" s="80"/>
      <c r="J31" s="80"/>
      <c r="K31" s="80"/>
      <c r="L31" s="80"/>
      <c r="M31" s="80"/>
      <c r="N31" s="81">
        <f t="shared" si="9"/>
        <v>0</v>
      </c>
      <c r="O31" s="82"/>
      <c r="P31" s="82"/>
      <c r="Q31" s="60"/>
      <c r="R31" s="60"/>
      <c r="S31" s="60"/>
      <c r="T31" s="60"/>
      <c r="U31" s="60"/>
      <c r="V31" s="60"/>
      <c r="W31" s="60"/>
      <c r="X31" s="61"/>
      <c r="Y31" s="80"/>
      <c r="Z31" s="80"/>
      <c r="AA31" s="80"/>
      <c r="AB31" s="80"/>
      <c r="AC31" s="80"/>
      <c r="AD31" s="80"/>
      <c r="AE31" s="80"/>
      <c r="AF31" s="80"/>
      <c r="AG31" s="81">
        <f t="shared" si="10"/>
        <v>0</v>
      </c>
      <c r="AH31" s="82"/>
      <c r="AI31" s="82"/>
      <c r="AJ31" s="60"/>
      <c r="AK31" s="60"/>
      <c r="AL31" s="60"/>
      <c r="AM31" s="60"/>
      <c r="AN31" s="60"/>
      <c r="AO31" s="60"/>
      <c r="AP31" s="62"/>
      <c r="AQ31" s="80"/>
      <c r="AR31" s="80"/>
      <c r="AS31" s="80"/>
      <c r="AT31" s="80"/>
      <c r="AU31" s="80"/>
      <c r="AV31" s="80"/>
      <c r="AW31" s="80"/>
      <c r="AX31" s="80"/>
      <c r="AY31" s="81">
        <f t="shared" si="11"/>
        <v>0</v>
      </c>
      <c r="AZ31" s="82"/>
      <c r="BA31" s="82"/>
      <c r="BB31" s="60"/>
      <c r="BC31" s="60"/>
      <c r="BD31" s="60"/>
      <c r="BE31" s="60"/>
      <c r="BF31" s="60"/>
      <c r="BG31" s="60"/>
      <c r="BH31" s="61"/>
      <c r="BI31" s="60"/>
      <c r="BJ31" s="60"/>
      <c r="BK31" s="60"/>
      <c r="BL31" s="60"/>
      <c r="BM31" s="60"/>
      <c r="BN31" s="65"/>
      <c r="BO31" s="88"/>
      <c r="BP31" s="88"/>
      <c r="BQ31" s="88"/>
      <c r="BR31" s="88"/>
      <c r="BS31" s="88"/>
      <c r="BT31" s="88"/>
      <c r="BU31" s="88"/>
      <c r="BV31" s="65"/>
      <c r="BW31" s="88"/>
      <c r="BX31" s="88"/>
      <c r="BY31" s="88"/>
      <c r="BZ31" s="88"/>
    </row>
    <row r="32" spans="1:78">
      <c r="B32" s="93" t="s">
        <v>50</v>
      </c>
      <c r="C32" s="60"/>
      <c r="D32" s="60"/>
      <c r="E32" s="60"/>
      <c r="F32" s="80"/>
      <c r="G32" s="80"/>
      <c r="H32" s="80"/>
      <c r="I32" s="80"/>
      <c r="J32" s="80"/>
      <c r="K32" s="80"/>
      <c r="L32" s="80"/>
      <c r="M32" s="80"/>
      <c r="N32" s="81">
        <f t="shared" si="9"/>
        <v>0</v>
      </c>
      <c r="O32" s="82"/>
      <c r="P32" s="82"/>
      <c r="Q32" s="60"/>
      <c r="R32" s="60"/>
      <c r="S32" s="60"/>
      <c r="T32" s="60"/>
      <c r="U32" s="60"/>
      <c r="V32" s="60"/>
      <c r="W32" s="60"/>
      <c r="X32" s="61"/>
      <c r="Y32" s="80"/>
      <c r="Z32" s="80"/>
      <c r="AA32" s="80"/>
      <c r="AB32" s="80"/>
      <c r="AC32" s="80"/>
      <c r="AD32" s="80"/>
      <c r="AE32" s="80"/>
      <c r="AF32" s="80"/>
      <c r="AG32" s="81">
        <f t="shared" si="10"/>
        <v>0</v>
      </c>
      <c r="AH32" s="82"/>
      <c r="AI32" s="82"/>
      <c r="AJ32" s="60"/>
      <c r="AK32" s="60"/>
      <c r="AL32" s="60"/>
      <c r="AM32" s="60"/>
      <c r="AN32" s="60"/>
      <c r="AO32" s="60"/>
      <c r="AP32" s="62"/>
      <c r="AQ32" s="80"/>
      <c r="AR32" s="80"/>
      <c r="AS32" s="80"/>
      <c r="AT32" s="80"/>
      <c r="AU32" s="80"/>
      <c r="AV32" s="80"/>
      <c r="AW32" s="80"/>
      <c r="AX32" s="80"/>
      <c r="AY32" s="81">
        <f t="shared" si="11"/>
        <v>0</v>
      </c>
      <c r="AZ32" s="82"/>
      <c r="BA32" s="82"/>
      <c r="BB32" s="60"/>
      <c r="BC32" s="60"/>
      <c r="BD32" s="60"/>
      <c r="BE32" s="60"/>
      <c r="BF32" s="60"/>
      <c r="BG32" s="60"/>
      <c r="BH32" s="61"/>
      <c r="BI32" s="60"/>
      <c r="BJ32" s="60"/>
      <c r="BK32" s="60"/>
      <c r="BL32" s="60"/>
      <c r="BM32" s="60"/>
      <c r="BN32" s="65"/>
      <c r="BO32" s="88"/>
      <c r="BP32" s="88"/>
      <c r="BQ32" s="88"/>
      <c r="BR32" s="88"/>
      <c r="BS32" s="88"/>
      <c r="BT32" s="88"/>
      <c r="BU32" s="88"/>
      <c r="BV32" s="65"/>
      <c r="BW32" s="88"/>
      <c r="BX32" s="88"/>
      <c r="BY32" s="88"/>
      <c r="BZ32" s="88"/>
    </row>
    <row r="33" spans="2:78">
      <c r="B33" s="35" t="s">
        <v>51</v>
      </c>
      <c r="C33" s="60"/>
      <c r="D33" s="60"/>
      <c r="E33" s="60"/>
      <c r="F33" s="80"/>
      <c r="G33" s="80"/>
      <c r="H33" s="80"/>
      <c r="I33" s="80"/>
      <c r="J33" s="80"/>
      <c r="K33" s="80"/>
      <c r="L33" s="80"/>
      <c r="M33" s="80"/>
      <c r="N33" s="81">
        <f t="shared" si="9"/>
        <v>0</v>
      </c>
      <c r="O33" s="82"/>
      <c r="P33" s="82"/>
      <c r="Q33" s="60"/>
      <c r="R33" s="60"/>
      <c r="S33" s="60"/>
      <c r="T33" s="60"/>
      <c r="U33" s="60"/>
      <c r="V33" s="60"/>
      <c r="W33" s="60"/>
      <c r="X33" s="61"/>
      <c r="Y33" s="80"/>
      <c r="Z33" s="80"/>
      <c r="AA33" s="80"/>
      <c r="AB33" s="80"/>
      <c r="AC33" s="80"/>
      <c r="AD33" s="80"/>
      <c r="AE33" s="80"/>
      <c r="AF33" s="80"/>
      <c r="AG33" s="81">
        <f t="shared" si="10"/>
        <v>0</v>
      </c>
      <c r="AH33" s="82"/>
      <c r="AI33" s="82"/>
      <c r="AJ33" s="60"/>
      <c r="AK33" s="60"/>
      <c r="AL33" s="60"/>
      <c r="AM33" s="60"/>
      <c r="AN33" s="60"/>
      <c r="AO33" s="60"/>
      <c r="AP33" s="62"/>
      <c r="AQ33" s="80"/>
      <c r="AR33" s="80"/>
      <c r="AS33" s="80"/>
      <c r="AT33" s="80"/>
      <c r="AU33" s="80"/>
      <c r="AV33" s="80"/>
      <c r="AW33" s="80"/>
      <c r="AX33" s="80"/>
      <c r="AY33" s="81">
        <f t="shared" si="11"/>
        <v>0</v>
      </c>
      <c r="AZ33" s="82"/>
      <c r="BA33" s="82"/>
      <c r="BB33" s="60"/>
      <c r="BC33" s="60"/>
      <c r="BD33" s="60"/>
      <c r="BE33" s="60"/>
      <c r="BF33" s="60"/>
      <c r="BG33" s="60"/>
      <c r="BH33" s="61"/>
      <c r="BI33" s="60"/>
      <c r="BJ33" s="60"/>
      <c r="BK33" s="60"/>
      <c r="BL33" s="60"/>
      <c r="BM33" s="60"/>
      <c r="BN33" s="65"/>
      <c r="BO33" s="88"/>
      <c r="BP33" s="88"/>
      <c r="BQ33" s="88"/>
      <c r="BR33" s="88"/>
      <c r="BS33" s="88"/>
      <c r="BT33" s="88"/>
      <c r="BU33" s="88"/>
      <c r="BV33" s="65"/>
      <c r="BW33" s="88"/>
      <c r="BX33" s="88"/>
      <c r="BY33" s="88"/>
      <c r="BZ33" s="88"/>
    </row>
    <row r="34" spans="2:78">
      <c r="B34" s="94"/>
      <c r="C34" s="95" t="s">
        <v>307</v>
      </c>
      <c r="D34" s="95" t="s">
        <v>107</v>
      </c>
      <c r="E34" s="95" t="s">
        <v>108</v>
      </c>
      <c r="F34" s="60"/>
      <c r="G34" s="60"/>
      <c r="H34" s="60"/>
      <c r="I34" s="60"/>
      <c r="J34" s="60"/>
      <c r="K34" s="60"/>
      <c r="L34" s="60" t="s">
        <v>42</v>
      </c>
      <c r="M34" s="60"/>
      <c r="N34" s="90">
        <f>SUM(N28:N33)</f>
        <v>0</v>
      </c>
      <c r="O34" s="90">
        <f>(N34/6)/8</f>
        <v>0</v>
      </c>
      <c r="P34" s="90">
        <f>O34</f>
        <v>0</v>
      </c>
      <c r="Q34" s="60"/>
      <c r="R34" s="80"/>
      <c r="S34" s="80"/>
      <c r="T34" s="80"/>
      <c r="U34" s="90">
        <f>(R34*0.25)+(S34*0.5)+(T34*0.25)</f>
        <v>0</v>
      </c>
      <c r="V34" s="90"/>
      <c r="W34" s="91"/>
      <c r="X34" s="61"/>
      <c r="Y34" s="60"/>
      <c r="Z34" s="60"/>
      <c r="AA34" s="60"/>
      <c r="AB34" s="60"/>
      <c r="AC34" s="60"/>
      <c r="AD34" s="60"/>
      <c r="AE34" s="60" t="s">
        <v>42</v>
      </c>
      <c r="AF34" s="60"/>
      <c r="AG34" s="90">
        <f>SUM(AG28:AG33)</f>
        <v>0</v>
      </c>
      <c r="AH34" s="90">
        <f>(AG34/6)/8</f>
        <v>0</v>
      </c>
      <c r="AI34" s="90">
        <f>AH34</f>
        <v>0</v>
      </c>
      <c r="AJ34" s="60"/>
      <c r="AK34" s="80"/>
      <c r="AL34" s="80"/>
      <c r="AM34" s="80"/>
      <c r="AN34" s="90">
        <f>(AK34*0.25)+(AL34*0.5)+(AM34*0.25)</f>
        <v>0</v>
      </c>
      <c r="AO34" s="90"/>
      <c r="AP34" s="62"/>
      <c r="AQ34" s="60"/>
      <c r="AR34" s="60"/>
      <c r="AS34" s="60"/>
      <c r="AT34" s="60"/>
      <c r="AU34" s="60"/>
      <c r="AV34" s="60"/>
      <c r="AW34" s="60" t="s">
        <v>42</v>
      </c>
      <c r="AX34" s="60"/>
      <c r="AY34" s="90">
        <f>SUM(AY28:AY33)</f>
        <v>0</v>
      </c>
      <c r="AZ34" s="90">
        <f>(AY34/6)/8</f>
        <v>0</v>
      </c>
      <c r="BA34" s="90">
        <f>AZ34</f>
        <v>0</v>
      </c>
      <c r="BB34" s="60"/>
      <c r="BC34" s="80"/>
      <c r="BD34" s="80"/>
      <c r="BE34" s="80"/>
      <c r="BF34" s="90">
        <f>(BC34*0.25)+(BD34*0.5)+(BE34*0.25)</f>
        <v>0</v>
      </c>
      <c r="BG34" s="90">
        <f>(BA34+BF34)/2</f>
        <v>0</v>
      </c>
      <c r="BH34" s="86"/>
      <c r="BI34" s="90">
        <f>P34</f>
        <v>0</v>
      </c>
      <c r="BJ34" s="90">
        <f>AI34</f>
        <v>0</v>
      </c>
      <c r="BK34" s="90">
        <f>BA34</f>
        <v>0</v>
      </c>
      <c r="BL34" s="90">
        <f>AVERAGE(BI34:BK34)</f>
        <v>0</v>
      </c>
      <c r="BM34" s="90"/>
      <c r="BN34" s="87"/>
      <c r="BO34" s="90">
        <f>U34</f>
        <v>0</v>
      </c>
      <c r="BP34" s="90">
        <f>AN34</f>
        <v>0</v>
      </c>
      <c r="BQ34" s="90">
        <f>BF34</f>
        <v>0</v>
      </c>
      <c r="BR34" s="90">
        <f>AVERAGE(BO34:BQ34)</f>
        <v>0</v>
      </c>
      <c r="BS34" s="90">
        <f>W34</f>
        <v>0</v>
      </c>
      <c r="BT34" s="207" t="s">
        <v>315</v>
      </c>
      <c r="BV34" s="65"/>
      <c r="BW34" s="90">
        <f>BL34</f>
        <v>0</v>
      </c>
      <c r="BX34" s="90" t="str">
        <f>BT34</f>
        <v>Scr.</v>
      </c>
      <c r="BY34" s="90">
        <f>AVERAGE(BW34,BX34)</f>
        <v>0</v>
      </c>
    </row>
  </sheetData>
  <mergeCells count="10">
    <mergeCell ref="BC3:BF3"/>
    <mergeCell ref="BW4:BZ4"/>
    <mergeCell ref="H1:M1"/>
    <mergeCell ref="AA1:AF1"/>
    <mergeCell ref="AT1:AX1"/>
    <mergeCell ref="F3:P3"/>
    <mergeCell ref="R3:U3"/>
    <mergeCell ref="Y3:AI3"/>
    <mergeCell ref="AK3:AN3"/>
    <mergeCell ref="AQ3:BA3"/>
  </mergeCells>
  <pageMargins left="0.75" right="0.75" top="1" bottom="1" header="0.5" footer="0.5"/>
  <pageSetup paperSize="9" orientation="landscape" horizontalDpi="300" verticalDpi="300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Cl 5</vt:lpstr>
      <vt:lpstr>Cl 7 &amp; 8</vt:lpstr>
      <vt:lpstr>Cl 9</vt:lpstr>
      <vt:lpstr>Cl 10A</vt:lpstr>
      <vt:lpstr>Cl 10B</vt:lpstr>
      <vt:lpstr>Cl 10C</vt:lpstr>
      <vt:lpstr>Cl 17</vt:lpstr>
      <vt:lpstr>Cl 18</vt:lpstr>
      <vt:lpstr>Cl 19A</vt:lpstr>
      <vt:lpstr>Cl 19B</vt:lpstr>
      <vt:lpstr>Cl 20</vt:lpstr>
      <vt:lpstr>Cl 21</vt:lpstr>
      <vt:lpstr>Cl 22</vt:lpstr>
      <vt:lpstr>Cl 23 Sat</vt:lpstr>
      <vt:lpstr>Cl 23 Sun</vt:lpstr>
      <vt:lpstr>Cl 24</vt:lpstr>
      <vt:lpstr>Cl 25</vt:lpstr>
      <vt:lpstr>Cl 26</vt:lpstr>
      <vt:lpstr>Cl 24,25,26</vt:lpstr>
      <vt:lpstr>Cl 27</vt:lpstr>
      <vt:lpstr>Cl 28</vt:lpstr>
      <vt:lpstr>Cl 29</vt:lpstr>
      <vt:lpstr>Cl 30</vt:lpstr>
      <vt:lpstr>Cl 31F</vt:lpstr>
      <vt:lpstr>Cl 31S</vt:lpstr>
      <vt:lpstr>Cl 32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Maree Mullett</cp:lastModifiedBy>
  <cp:lastPrinted>2014-11-30T03:39:28Z</cp:lastPrinted>
  <dcterms:created xsi:type="dcterms:W3CDTF">2014-11-23T18:27:37Z</dcterms:created>
  <dcterms:modified xsi:type="dcterms:W3CDTF">2014-12-01T08:34:43Z</dcterms:modified>
</cp:coreProperties>
</file>